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42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22" i="1" l="1"/>
  <c r="I5" i="1"/>
  <c r="F14" i="1" l="1"/>
  <c r="G11" i="1"/>
  <c r="D11" i="1"/>
  <c r="I11" i="1" s="1"/>
  <c r="H11" i="1" l="1"/>
  <c r="F21" i="1" l="1"/>
  <c r="G21" i="1" s="1"/>
  <c r="F20" i="1"/>
  <c r="G20" i="1" s="1"/>
  <c r="I20" i="1" s="1"/>
  <c r="F19" i="1"/>
  <c r="G19" i="1" s="1"/>
  <c r="I19" i="1" s="1"/>
  <c r="D21" i="1"/>
  <c r="G7" i="1"/>
  <c r="I7" i="1" s="1"/>
  <c r="G14" i="1"/>
  <c r="I14" i="1" s="1"/>
  <c r="H7" i="1"/>
  <c r="H14" i="1"/>
  <c r="I21" i="1" l="1"/>
</calcChain>
</file>

<file path=xl/sharedStrings.xml><?xml version="1.0" encoding="utf-8"?>
<sst xmlns="http://schemas.openxmlformats.org/spreadsheetml/2006/main" count="40" uniqueCount="37">
  <si>
    <t>Sl. No.</t>
  </si>
  <si>
    <t>Item of Work</t>
  </si>
  <si>
    <t>Qty.</t>
  </si>
  <si>
    <t>Unit</t>
  </si>
  <si>
    <t>Rate (Rs.)</t>
  </si>
  <si>
    <t>Amount (Rs.)</t>
  </si>
  <si>
    <t>Dewatering and pumping the working area including all connecting operation required  for decantation contaminated water from  lake area to outlet point</t>
  </si>
  <si>
    <t>KL</t>
  </si>
  <si>
    <t>Cum</t>
  </si>
  <si>
    <t>Grand Total Amount (In Rs.)</t>
  </si>
  <si>
    <t>Vol (i)15.7 P-150</t>
  </si>
  <si>
    <t>Earth work in excavation by mechanical means
(Hydraulic excavator) / manual means over areas
(exceeding 30cm in depth. 1.5m in width as well as 10
sqm on plan) including disposal of excavated earth, lead
upto 50m and lift upto 1.5m, disposed earth to be levelled
and neatly dressed.</t>
  </si>
  <si>
    <t>2.6 
Vol (ii) P-15</t>
  </si>
  <si>
    <t>For All Kinds of Soil</t>
  </si>
  <si>
    <t>Extra rates for quantities of works, executed: (The extra
percentage rate is applicable in respect of each item but
limited to quantities of work executed in these difficult
conditions).</t>
  </si>
  <si>
    <t>2.24
Vol (ii) P- 19</t>
  </si>
  <si>
    <t>2.24.1
Vol (ii) P- 19</t>
  </si>
  <si>
    <t>In or under water and/or liquid mud, including pumping out water as required.(All water that may accumulate in excavations during the progress of the work from seepage, (not due to the negligence of the contractor), shall be bailed, pumped out or otherwise removed. The contractor shall take adequate measures for bailing and/or pumping out  water from excavations and/or pumping out water from excavations and construct diversion channels, bunds, sumps, etc) 
(20% of the rate of the item . The extra percentage in rate is applicable in respect of each item but limited, to quantities of ,work excuted,in difficult condition.)</t>
  </si>
  <si>
    <t>20% of the rate of the item 2.</t>
  </si>
  <si>
    <t>Reduced Rate as per UADD SOR</t>
  </si>
  <si>
    <t>Loading and unloading of stone boulder / stone aggregates / sand / kanker / moorum. (Placing tipper at loading point, loading with front end loader, dumping, turning for return trip, excluding time for haulage and return trip)</t>
  </si>
  <si>
    <t>1
Vol (ii) P-8</t>
  </si>
  <si>
    <t>Transportation rate of different other material in  comparison with 20 mm metal.</t>
  </si>
  <si>
    <t>For a lead upto 5 Km.</t>
  </si>
  <si>
    <t>Beyond 5 Kms. and upto 10 Kms. (Add for every 1 Km)</t>
  </si>
  <si>
    <t>Beyond 10 Kms. and upto 20 Kms. (Add for every 1 Km)</t>
  </si>
  <si>
    <r>
      <rPr>
        <b/>
        <sz val="11"/>
        <color rgb="FF000000"/>
        <rFont val="Palatino Linotype"/>
        <family val="1"/>
      </rPr>
      <t>Excavated earth @ 25% above</t>
    </r>
    <r>
      <rPr>
        <sz val="11"/>
        <color rgb="FF000000"/>
        <rFont val="Palatino Linotype"/>
        <family val="1"/>
      </rPr>
      <t xml:space="preserve"> </t>
    </r>
  </si>
  <si>
    <t>v</t>
  </si>
  <si>
    <t>vi</t>
  </si>
  <si>
    <t>vii</t>
  </si>
  <si>
    <t xml:space="preserve">ESTIMATE FOR THE DESILTING AND DREDGING OF RANITAL LAKE </t>
  </si>
  <si>
    <t>Amount after Reduced Rate</t>
  </si>
  <si>
    <t>Item Ref. No. (UADD SOR No.)</t>
  </si>
  <si>
    <t>For diversion of channel</t>
  </si>
  <si>
    <t>Pre-Excavation Bathymetry survey by using Digital Echo Sounder and  by  manual method (extension of prism rod height up to 10m by adding pipe with prism pole) as per site condition by taking levels at 5m intervals including submission of survey and working drawings showing area for excavation and silt to excavated</t>
  </si>
  <si>
    <t>NoN SOR</t>
  </si>
  <si>
    <t>Ha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</si>
</sst>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rgb="FF000000"/>
      <name val="Palatino Linotype"/>
      <family val="1"/>
    </font>
    <font>
      <b/>
      <sz val="11"/>
      <color rgb="FF000000"/>
      <name val="Palatino Linotype"/>
      <family val="1"/>
    </font>
    <font>
      <b/>
      <sz val="16"/>
      <color theme="1"/>
      <name val="Palatino Linotype"/>
      <family val="1"/>
    </font>
    <font>
      <sz val="12"/>
      <color theme="1"/>
      <name val="Palatino Linotype"/>
      <family val="1"/>
    </font>
    <font>
      <b/>
      <sz val="12"/>
      <color rgb="FF000000"/>
      <name val="Palatino Linotype"/>
      <family val="1"/>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Font="1"/>
    <xf numFmtId="0" fontId="2" fillId="2" borderId="1" xfId="0" applyFont="1" applyFill="1" applyBorder="1" applyAlignment="1">
      <alignment horizontal="center" vertical="center"/>
    </xf>
    <xf numFmtId="0" fontId="0" fillId="0" borderId="0" xfId="0" applyFont="1" applyAlignment="1">
      <alignment horizontal="center"/>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2" fontId="0" fillId="0" borderId="0" xfId="0" applyNumberFormat="1" applyFont="1" applyAlignment="1">
      <alignment horizontal="center"/>
    </xf>
    <xf numFmtId="2" fontId="2" fillId="2" borderId="1" xfId="0" applyNumberFormat="1" applyFont="1" applyFill="1" applyBorder="1" applyAlignment="1">
      <alignment vertical="center"/>
    </xf>
    <xf numFmtId="2" fontId="2" fillId="0" borderId="1" xfId="0" applyNumberFormat="1" applyFont="1" applyBorder="1" applyAlignment="1">
      <alignment vertical="center"/>
    </xf>
    <xf numFmtId="2" fontId="0" fillId="0" borderId="0" xfId="0" applyNumberFormat="1" applyFont="1"/>
    <xf numFmtId="2" fontId="2" fillId="0" borderId="1" xfId="0" applyNumberFormat="1" applyFont="1" applyBorder="1" applyAlignment="1">
      <alignment vertical="center" wrapText="1"/>
    </xf>
    <xf numFmtId="2" fontId="2"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2" borderId="1" xfId="0" applyNumberFormat="1" applyFont="1" applyFill="1" applyBorder="1" applyAlignment="1">
      <alignment vertical="center"/>
    </xf>
    <xf numFmtId="2" fontId="3" fillId="0" borderId="1" xfId="0" applyNumberFormat="1" applyFont="1" applyBorder="1" applyAlignment="1">
      <alignment vertical="center"/>
    </xf>
    <xf numFmtId="2" fontId="1" fillId="0" borderId="0" xfId="0" applyNumberFormat="1" applyFont="1"/>
    <xf numFmtId="0" fontId="5" fillId="0" borderId="1" xfId="0" applyFont="1" applyBorder="1" applyAlignment="1">
      <alignment horizontal="center"/>
    </xf>
    <xf numFmtId="2" fontId="6" fillId="0" borderId="1" xfId="0" applyNumberFormat="1" applyFont="1" applyBorder="1" applyAlignment="1">
      <alignment horizontal="right" vertical="center"/>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6" fillId="0" borderId="1" xfId="0" applyFont="1" applyBorder="1" applyAlignment="1">
      <alignment horizontal="center" vertical="center"/>
    </xf>
    <xf numFmtId="2" fontId="2" fillId="0" borderId="1" xfId="0" applyNumberFormat="1" applyFont="1" applyBorder="1" applyAlignment="1">
      <alignment horizontal="right"/>
    </xf>
    <xf numFmtId="0" fontId="2" fillId="0" borderId="1" xfId="0" applyFont="1" applyBorder="1" applyAlignment="1">
      <alignment horizontal="right"/>
    </xf>
    <xf numFmtId="2" fontId="3" fillId="0" borderId="1" xfId="0" applyNumberFormat="1" applyFont="1" applyBorder="1" applyAlignment="1">
      <alignment horizontal="right" wrapText="1"/>
    </xf>
    <xf numFmtId="2" fontId="3" fillId="0" borderId="1"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abSelected="1" topLeftCell="A15" zoomScale="85" zoomScaleNormal="85" workbookViewId="0">
      <selection sqref="A1:I22"/>
    </sheetView>
  </sheetViews>
  <sheetFormatPr defaultRowHeight="15" x14ac:dyDescent="0.25"/>
  <cols>
    <col min="1" max="1" width="7.42578125" style="10" bestFit="1" customWidth="1"/>
    <col min="2" max="2" width="16.28515625" style="10" customWidth="1"/>
    <col min="3" max="3" width="56.7109375" style="8" customWidth="1"/>
    <col min="4" max="4" width="10.7109375" style="13" bestFit="1" customWidth="1"/>
    <col min="5" max="5" width="8.42578125" style="10" customWidth="1"/>
    <col min="6" max="6" width="10.85546875" style="16" customWidth="1"/>
    <col min="7" max="7" width="13.85546875" style="23" customWidth="1"/>
    <col min="8" max="8" width="14.5703125" style="23" hidden="1" customWidth="1"/>
    <col min="9" max="9" width="14.5703125" style="23" customWidth="1"/>
    <col min="10" max="16384" width="9.140625" style="8"/>
  </cols>
  <sheetData>
    <row r="1" spans="1:9" ht="22.5" x14ac:dyDescent="0.4">
      <c r="A1" s="29" t="s">
        <v>30</v>
      </c>
      <c r="B1" s="30"/>
      <c r="C1" s="30"/>
      <c r="D1" s="30"/>
      <c r="E1" s="30"/>
      <c r="F1" s="30"/>
      <c r="G1" s="30"/>
      <c r="H1" s="30"/>
      <c r="I1" s="31"/>
    </row>
    <row r="2" spans="1:9" ht="16.5" customHeight="1" x14ac:dyDescent="0.25">
      <c r="A2" s="32"/>
      <c r="B2" s="33"/>
      <c r="C2" s="33"/>
      <c r="D2" s="33"/>
      <c r="E2" s="33"/>
      <c r="F2" s="33"/>
      <c r="G2" s="33"/>
      <c r="H2" s="33"/>
      <c r="I2" s="34"/>
    </row>
    <row r="3" spans="1:9" ht="51.75" x14ac:dyDescent="0.25">
      <c r="A3" s="6" t="s">
        <v>0</v>
      </c>
      <c r="B3" s="27" t="s">
        <v>32</v>
      </c>
      <c r="C3" s="7" t="s">
        <v>1</v>
      </c>
      <c r="D3" s="19" t="s">
        <v>2</v>
      </c>
      <c r="E3" s="7" t="s">
        <v>3</v>
      </c>
      <c r="F3" s="19" t="s">
        <v>4</v>
      </c>
      <c r="G3" s="20" t="s">
        <v>19</v>
      </c>
      <c r="H3" s="19" t="s">
        <v>5</v>
      </c>
      <c r="I3" s="20" t="s">
        <v>31</v>
      </c>
    </row>
    <row r="4" spans="1:9" ht="17.25" x14ac:dyDescent="0.25">
      <c r="A4" s="6"/>
      <c r="B4" s="27"/>
      <c r="C4" s="7"/>
      <c r="D4" s="19"/>
      <c r="E4" s="7"/>
      <c r="F4" s="19"/>
      <c r="G4" s="20"/>
      <c r="H4" s="19"/>
      <c r="I4" s="20"/>
    </row>
    <row r="5" spans="1:9" ht="99" x14ac:dyDescent="0.35">
      <c r="A5" s="6">
        <v>1</v>
      </c>
      <c r="B5" s="27" t="s">
        <v>35</v>
      </c>
      <c r="C5" s="3" t="s">
        <v>34</v>
      </c>
      <c r="D5" s="36">
        <v>23.6</v>
      </c>
      <c r="E5" s="37" t="s">
        <v>36</v>
      </c>
      <c r="F5" s="36">
        <v>21500</v>
      </c>
      <c r="G5" s="38"/>
      <c r="H5" s="39"/>
      <c r="I5" s="38">
        <f>F5*D5</f>
        <v>507400.00000000006</v>
      </c>
    </row>
    <row r="6" spans="1:9" ht="17.25" x14ac:dyDescent="0.25">
      <c r="A6" s="6"/>
      <c r="B6" s="27"/>
      <c r="C6" s="7"/>
      <c r="D6" s="19"/>
      <c r="E6" s="7"/>
      <c r="F6" s="19"/>
      <c r="G6" s="20"/>
      <c r="H6" s="19"/>
      <c r="I6" s="20"/>
    </row>
    <row r="7" spans="1:9" ht="49.5" x14ac:dyDescent="0.25">
      <c r="A7" s="9">
        <v>2</v>
      </c>
      <c r="B7" s="4" t="s">
        <v>10</v>
      </c>
      <c r="C7" s="3" t="s">
        <v>6</v>
      </c>
      <c r="D7" s="12">
        <v>10000</v>
      </c>
      <c r="E7" s="9" t="s">
        <v>7</v>
      </c>
      <c r="F7" s="14">
        <v>51</v>
      </c>
      <c r="G7" s="21">
        <f>F7*0.9</f>
        <v>45.9</v>
      </c>
      <c r="H7" s="21">
        <f>F7*D7</f>
        <v>510000</v>
      </c>
      <c r="I7" s="21">
        <f>G7*D7</f>
        <v>459000</v>
      </c>
    </row>
    <row r="8" spans="1:9" ht="115.5" x14ac:dyDescent="0.25">
      <c r="A8" s="5">
        <v>3</v>
      </c>
      <c r="B8" s="28" t="s">
        <v>12</v>
      </c>
      <c r="C8" s="1" t="s">
        <v>11</v>
      </c>
      <c r="D8" s="11"/>
      <c r="E8" s="5"/>
      <c r="F8" s="15"/>
      <c r="G8" s="22"/>
      <c r="H8" s="21"/>
      <c r="I8" s="21"/>
    </row>
    <row r="9" spans="1:9" ht="17.25" x14ac:dyDescent="0.25">
      <c r="A9" s="5"/>
      <c r="B9" s="28"/>
      <c r="C9" s="1" t="s">
        <v>13</v>
      </c>
      <c r="D9" s="11">
        <v>113000</v>
      </c>
      <c r="E9" s="5"/>
      <c r="F9" s="15"/>
      <c r="G9" s="21"/>
      <c r="H9" s="21"/>
      <c r="I9" s="21"/>
    </row>
    <row r="10" spans="1:9" ht="17.25" x14ac:dyDescent="0.25">
      <c r="A10" s="6"/>
      <c r="B10" s="28"/>
      <c r="C10" s="1" t="s">
        <v>33</v>
      </c>
      <c r="D10" s="11">
        <v>1275</v>
      </c>
      <c r="E10" s="6"/>
      <c r="F10" s="15"/>
      <c r="G10" s="21"/>
      <c r="H10" s="21"/>
      <c r="I10" s="21"/>
    </row>
    <row r="11" spans="1:9" ht="17.25" x14ac:dyDescent="0.25">
      <c r="A11" s="6"/>
      <c r="B11" s="28"/>
      <c r="C11" s="1"/>
      <c r="D11" s="11">
        <f>SUM(D9:D10)</f>
        <v>114275</v>
      </c>
      <c r="E11" s="6" t="s">
        <v>8</v>
      </c>
      <c r="F11" s="15">
        <v>127</v>
      </c>
      <c r="G11" s="21">
        <f>F11*0.9</f>
        <v>114.3</v>
      </c>
      <c r="H11" s="21">
        <f>F11*D11</f>
        <v>14512925</v>
      </c>
      <c r="I11" s="21">
        <f>G11*D11</f>
        <v>13061632.5</v>
      </c>
    </row>
    <row r="12" spans="1:9" ht="17.25" x14ac:dyDescent="0.25">
      <c r="A12" s="5"/>
      <c r="B12" s="28"/>
      <c r="C12" s="1"/>
      <c r="D12" s="11"/>
      <c r="E12" s="5"/>
      <c r="F12" s="15"/>
      <c r="G12" s="22"/>
      <c r="H12" s="21"/>
      <c r="I12" s="21"/>
    </row>
    <row r="13" spans="1:9" ht="66" x14ac:dyDescent="0.25">
      <c r="A13" s="5">
        <v>4</v>
      </c>
      <c r="B13" s="28" t="s">
        <v>15</v>
      </c>
      <c r="C13" s="1" t="s">
        <v>14</v>
      </c>
      <c r="D13" s="11"/>
      <c r="E13" s="5"/>
      <c r="F13" s="15"/>
      <c r="G13" s="22"/>
      <c r="H13" s="21"/>
      <c r="I13" s="21"/>
    </row>
    <row r="14" spans="1:9" ht="214.5" x14ac:dyDescent="0.25">
      <c r="A14" s="5"/>
      <c r="B14" s="28" t="s">
        <v>16</v>
      </c>
      <c r="C14" s="1" t="s">
        <v>17</v>
      </c>
      <c r="D14" s="17">
        <v>113000</v>
      </c>
      <c r="E14" s="18" t="s">
        <v>18</v>
      </c>
      <c r="F14" s="17">
        <f>F11*20%</f>
        <v>25.400000000000002</v>
      </c>
      <c r="G14" s="21">
        <f>F14*0.9</f>
        <v>22.860000000000003</v>
      </c>
      <c r="H14" s="21">
        <f>H9*20%</f>
        <v>0</v>
      </c>
      <c r="I14" s="21">
        <f>G14*D14</f>
        <v>2583180.0000000005</v>
      </c>
    </row>
    <row r="15" spans="1:9" ht="17.25" x14ac:dyDescent="0.25">
      <c r="A15" s="6"/>
      <c r="B15" s="28"/>
      <c r="C15" s="1"/>
      <c r="D15" s="17"/>
      <c r="E15" s="18"/>
      <c r="F15" s="17"/>
      <c r="G15" s="21"/>
      <c r="H15" s="21"/>
      <c r="I15" s="21"/>
    </row>
    <row r="16" spans="1:9" ht="82.5" x14ac:dyDescent="0.25">
      <c r="A16" s="5">
        <v>5</v>
      </c>
      <c r="B16" s="28" t="s">
        <v>21</v>
      </c>
      <c r="C16" s="2" t="s">
        <v>20</v>
      </c>
      <c r="D16" s="11"/>
      <c r="E16" s="5"/>
      <c r="F16" s="15"/>
      <c r="G16" s="21"/>
      <c r="H16" s="22"/>
      <c r="I16" s="22"/>
    </row>
    <row r="17" spans="1:9" ht="33" x14ac:dyDescent="0.25">
      <c r="A17" s="5"/>
      <c r="B17" s="28">
        <v>1.2</v>
      </c>
      <c r="C17" s="2" t="s">
        <v>22</v>
      </c>
      <c r="D17" s="11"/>
      <c r="E17" s="5"/>
      <c r="F17" s="15"/>
      <c r="G17" s="21"/>
      <c r="H17" s="22"/>
      <c r="I17" s="22"/>
    </row>
    <row r="18" spans="1:9" ht="17.25" x14ac:dyDescent="0.25">
      <c r="A18" s="5"/>
      <c r="B18" s="28"/>
      <c r="C18" s="2" t="s">
        <v>26</v>
      </c>
      <c r="D18" s="11"/>
      <c r="E18" s="5"/>
      <c r="F18" s="15"/>
      <c r="G18" s="21"/>
      <c r="H18" s="22"/>
      <c r="I18" s="22"/>
    </row>
    <row r="19" spans="1:9" ht="17.25" x14ac:dyDescent="0.25">
      <c r="A19" s="5"/>
      <c r="B19" s="28" t="s">
        <v>27</v>
      </c>
      <c r="C19" s="2" t="s">
        <v>23</v>
      </c>
      <c r="D19" s="11">
        <v>113000</v>
      </c>
      <c r="E19" s="5" t="s">
        <v>8</v>
      </c>
      <c r="F19" s="15">
        <f>102*1.25</f>
        <v>127.5</v>
      </c>
      <c r="G19" s="21">
        <f>F19*0.9</f>
        <v>114.75</v>
      </c>
      <c r="H19" s="22"/>
      <c r="I19" s="22">
        <f>G19*D19</f>
        <v>12966750</v>
      </c>
    </row>
    <row r="20" spans="1:9" ht="17.25" x14ac:dyDescent="0.25">
      <c r="A20" s="5"/>
      <c r="B20" s="28" t="s">
        <v>28</v>
      </c>
      <c r="C20" s="2" t="s">
        <v>24</v>
      </c>
      <c r="D20" s="11">
        <v>113000</v>
      </c>
      <c r="E20" s="5" t="s">
        <v>8</v>
      </c>
      <c r="F20" s="15">
        <f>30*1.25</f>
        <v>37.5</v>
      </c>
      <c r="G20" s="21">
        <f>F20*0.9</f>
        <v>33.75</v>
      </c>
      <c r="H20" s="22"/>
      <c r="I20" s="22">
        <f>G20*D20</f>
        <v>3813750</v>
      </c>
    </row>
    <row r="21" spans="1:9" ht="21.75" customHeight="1" x14ac:dyDescent="0.25">
      <c r="A21" s="5"/>
      <c r="B21" s="28" t="s">
        <v>29</v>
      </c>
      <c r="C21" s="2" t="s">
        <v>25</v>
      </c>
      <c r="D21" s="11">
        <f>D20*0.5</f>
        <v>56500</v>
      </c>
      <c r="E21" s="5" t="s">
        <v>8</v>
      </c>
      <c r="F21" s="15">
        <f>25*1.25</f>
        <v>31.25</v>
      </c>
      <c r="G21" s="21">
        <f>F21*0.9</f>
        <v>28.125</v>
      </c>
      <c r="H21" s="22"/>
      <c r="I21" s="22">
        <f>G21*D21</f>
        <v>1589062.5</v>
      </c>
    </row>
    <row r="22" spans="1:9" ht="18" x14ac:dyDescent="0.35">
      <c r="A22" s="24"/>
      <c r="B22" s="24"/>
      <c r="C22" s="35" t="s">
        <v>9</v>
      </c>
      <c r="D22" s="35"/>
      <c r="E22" s="35"/>
      <c r="F22" s="35"/>
      <c r="G22" s="26"/>
      <c r="H22" s="25">
        <v>39526000</v>
      </c>
      <c r="I22" s="25">
        <f>SUM(I5:I21)</f>
        <v>34980775</v>
      </c>
    </row>
  </sheetData>
  <mergeCells count="3">
    <mergeCell ref="A1:I1"/>
    <mergeCell ref="A2:I2"/>
    <mergeCell ref="C22:F22"/>
  </mergeCells>
  <pageMargins left="0.7" right="0.7" top="0.75" bottom="0.75" header="0.3" footer="0.3"/>
  <pageSetup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IPE-NB-714</dc:creator>
  <cp:lastModifiedBy>IPE-NB-714</cp:lastModifiedBy>
  <cp:lastPrinted>2018-03-10T10:10:18Z</cp:lastPrinted>
  <dcterms:created xsi:type="dcterms:W3CDTF">2018-03-09T14:23:25Z</dcterms:created>
  <dcterms:modified xsi:type="dcterms:W3CDTF">2018-03-10T11:21:52Z</dcterms:modified>
</cp:coreProperties>
</file>