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20115" windowHeight="7875"/>
  </bookViews>
  <sheets>
    <sheet name="SUMMARY SHEET" sheetId="9" r:id="rId1"/>
    <sheet name="Lake Side Walkway" sheetId="11" r:id="rId2"/>
    <sheet name="Storm Water Drain" sheetId="6" r:id="rId3"/>
    <sheet name="SEWER LINE" sheetId="5" r:id="rId4"/>
    <sheet name="HOTRICULTURE" sheetId="4" r:id="rId5"/>
    <sheet name="Lighting and Electrical" sheetId="10" r:id="rId6"/>
  </sheets>
  <definedNames>
    <definedName name="_xlnm.Print_Area" localSheetId="4">HOTRICULTURE!$A$2:$L$25</definedName>
  </definedNames>
  <calcPr calcId="145621"/>
</workbook>
</file>

<file path=xl/calcChain.xml><?xml version="1.0" encoding="utf-8"?>
<calcChain xmlns="http://schemas.openxmlformats.org/spreadsheetml/2006/main">
  <c r="H21" i="10" l="1"/>
  <c r="H24" i="10"/>
  <c r="H23" i="10"/>
  <c r="G22" i="10"/>
  <c r="H22" i="10" s="1"/>
  <c r="G20" i="10"/>
  <c r="H20" i="10" s="1"/>
  <c r="G19" i="10"/>
  <c r="H19" i="10" s="1"/>
  <c r="G17" i="10"/>
  <c r="H17" i="10" s="1"/>
  <c r="G15" i="10"/>
  <c r="H15" i="10" s="1"/>
  <c r="G13" i="10"/>
  <c r="H13" i="10" s="1"/>
  <c r="G10" i="10"/>
  <c r="H10" i="10" s="1"/>
  <c r="G7" i="10"/>
  <c r="H7" i="10" s="1"/>
  <c r="L6" i="4"/>
  <c r="K14" i="4"/>
  <c r="K13" i="4"/>
  <c r="K10" i="4"/>
  <c r="K9" i="4"/>
  <c r="K8" i="4"/>
  <c r="K6" i="4"/>
  <c r="L41" i="6"/>
  <c r="L34" i="6"/>
  <c r="L28" i="6"/>
  <c r="L23" i="6"/>
  <c r="L16" i="6"/>
  <c r="L10" i="6"/>
  <c r="J41" i="6"/>
  <c r="J34" i="6"/>
  <c r="J28" i="6"/>
  <c r="J23" i="6"/>
  <c r="J16" i="6"/>
  <c r="J10" i="6"/>
  <c r="L7" i="6"/>
  <c r="J7" i="6"/>
  <c r="E9" i="6"/>
  <c r="F9" i="6"/>
  <c r="H9" i="6" s="1"/>
  <c r="H25" i="10" l="1"/>
  <c r="C7" i="9" s="1"/>
  <c r="H23" i="5" l="1"/>
  <c r="H21" i="5"/>
  <c r="J23" i="5" l="1"/>
  <c r="L23" i="5" s="1"/>
  <c r="J21" i="5"/>
  <c r="L21" i="5" s="1"/>
  <c r="J19" i="5"/>
  <c r="K48" i="11"/>
  <c r="J48" i="11"/>
  <c r="D46" i="11"/>
  <c r="H46" i="11" s="1"/>
  <c r="J42" i="11"/>
  <c r="D41" i="11"/>
  <c r="D45" i="11" s="1"/>
  <c r="H45" i="11" s="1"/>
  <c r="J38" i="11"/>
  <c r="J33" i="11"/>
  <c r="E32" i="11"/>
  <c r="E37" i="11" s="1"/>
  <c r="H37" i="11" s="1"/>
  <c r="H38" i="11" s="1"/>
  <c r="K26" i="11"/>
  <c r="J26" i="11"/>
  <c r="J22" i="11"/>
  <c r="E22" i="11"/>
  <c r="D22" i="11"/>
  <c r="J18" i="11"/>
  <c r="F17" i="11"/>
  <c r="H17" i="11" s="1"/>
  <c r="H18" i="11" s="1"/>
  <c r="M18" i="11" s="1"/>
  <c r="J13" i="11"/>
  <c r="G12" i="11"/>
  <c r="F12" i="11"/>
  <c r="E12" i="11"/>
  <c r="C12" i="11"/>
  <c r="C32" i="11" s="1"/>
  <c r="C37" i="11" s="1"/>
  <c r="C11" i="11"/>
  <c r="J7" i="11"/>
  <c r="H7" i="11"/>
  <c r="G13" i="4"/>
  <c r="F8" i="4"/>
  <c r="F9" i="4" s="1"/>
  <c r="F13" i="4" s="1"/>
  <c r="E8" i="4"/>
  <c r="E9" i="4" s="1"/>
  <c r="E13" i="4" s="1"/>
  <c r="H6" i="4"/>
  <c r="H19" i="5"/>
  <c r="J14" i="5"/>
  <c r="J18" i="5"/>
  <c r="H17" i="5"/>
  <c r="J8" i="5"/>
  <c r="H8" i="5"/>
  <c r="H16" i="5"/>
  <c r="H13" i="5"/>
  <c r="F15" i="6"/>
  <c r="E15" i="6"/>
  <c r="E21" i="6" s="1"/>
  <c r="H6" i="6"/>
  <c r="H7" i="6" s="1"/>
  <c r="H22" i="11" l="1"/>
  <c r="L22" i="11" s="1"/>
  <c r="H12" i="11"/>
  <c r="H13" i="11" s="1"/>
  <c r="L7" i="11"/>
  <c r="H47" i="11"/>
  <c r="H48" i="11" s="1"/>
  <c r="L18" i="11"/>
  <c r="M13" i="11"/>
  <c r="L13" i="11"/>
  <c r="L48" i="11"/>
  <c r="L38" i="11"/>
  <c r="M38" i="11"/>
  <c r="F32" i="11"/>
  <c r="H32" i="11" s="1"/>
  <c r="H33" i="11" s="1"/>
  <c r="M33" i="11" s="1"/>
  <c r="E26" i="11"/>
  <c r="H26" i="11" s="1"/>
  <c r="L26" i="11" s="1"/>
  <c r="H41" i="11"/>
  <c r="H42" i="11" s="1"/>
  <c r="L42" i="11" s="1"/>
  <c r="H18" i="5"/>
  <c r="L18" i="5" s="1"/>
  <c r="L19" i="5"/>
  <c r="L8" i="5"/>
  <c r="E39" i="6"/>
  <c r="H39" i="6" s="1"/>
  <c r="E22" i="6"/>
  <c r="H21" i="6"/>
  <c r="H15" i="6"/>
  <c r="H16" i="6" s="1"/>
  <c r="H10" i="6"/>
  <c r="E40" i="6" l="1"/>
  <c r="H40" i="6" s="1"/>
  <c r="H41" i="6" s="1"/>
  <c r="L33" i="11"/>
  <c r="L49" i="11" s="1"/>
  <c r="C3" i="9" s="1"/>
  <c r="H22" i="6"/>
  <c r="H23" i="6" s="1"/>
  <c r="E27" i="6"/>
  <c r="H27" i="6" s="1"/>
  <c r="H28" i="6" s="1"/>
  <c r="H32" i="6" l="1"/>
  <c r="H33" i="6"/>
  <c r="H34" i="6" l="1"/>
  <c r="L42" i="6" s="1"/>
  <c r="C4" i="9" s="1"/>
  <c r="H12" i="5"/>
  <c r="H14" i="5" s="1"/>
  <c r="L14" i="5" s="1"/>
  <c r="H7" i="5"/>
  <c r="J7" i="5" l="1"/>
  <c r="L7" i="5" s="1"/>
  <c r="L24" i="5" s="1"/>
  <c r="C5" i="9" s="1"/>
  <c r="L21" i="4" l="1"/>
  <c r="L20" i="4"/>
  <c r="L19" i="4"/>
  <c r="L18" i="4"/>
  <c r="L17" i="4"/>
  <c r="L14" i="4"/>
  <c r="H13" i="4"/>
  <c r="L13" i="4" s="1"/>
  <c r="H9" i="4"/>
  <c r="H8" i="4"/>
  <c r="L8" i="4" s="1"/>
  <c r="L9" i="4" l="1"/>
  <c r="H10" i="4"/>
  <c r="L10" i="4" s="1"/>
  <c r="L22" i="4" l="1"/>
  <c r="C6" i="9" s="1"/>
  <c r="C8" i="9" s="1"/>
</calcChain>
</file>

<file path=xl/sharedStrings.xml><?xml version="1.0" encoding="utf-8"?>
<sst xmlns="http://schemas.openxmlformats.org/spreadsheetml/2006/main" count="297" uniqueCount="222">
  <si>
    <t>NO</t>
  </si>
  <si>
    <t>L</t>
  </si>
  <si>
    <t>RATE</t>
  </si>
  <si>
    <t>AMOUNT</t>
  </si>
  <si>
    <t>SeriolNO</t>
  </si>
  <si>
    <t>Reff.</t>
  </si>
  <si>
    <t>Description of item</t>
  </si>
  <si>
    <t>No</t>
  </si>
  <si>
    <t>L(m)</t>
  </si>
  <si>
    <t>W(m)</t>
  </si>
  <si>
    <t>D(m)</t>
  </si>
  <si>
    <t>Unit</t>
  </si>
  <si>
    <t>UADD SOR 19.2/P-204</t>
  </si>
  <si>
    <t>Cu m</t>
  </si>
  <si>
    <t>Supplying and stacking at site dump manure from approved source,including carriage up to 1 km (manure measured in stacks will be reduced by 8% for payment)</t>
  </si>
  <si>
    <t>19.4.3</t>
  </si>
  <si>
    <t xml:space="preserve"> Screened through sieve of I.S. designation 4.75mm</t>
  </si>
  <si>
    <t>Spreading of sludge, dump manure or/and good earth in required thickness (Cost of sludge, dump manure or/ and good earth to be paid separately</t>
  </si>
  <si>
    <t>cum</t>
  </si>
  <si>
    <t xml:space="preserve">Mixing earth and sludge or manure in proportion specified or as directed by the enginer(SAME QTY AS 19.8)
</t>
  </si>
  <si>
    <t>HEDGING</t>
  </si>
  <si>
    <t>Preparation of beds for hedging and shrubbery by excavating 60cm deep and trenching the excavated base to a further depth of 30cm, refilling the excavated earth after breaking clods and mixing with sludge or manure in the ratio of 8:1(8 parts of stacked volume of earth after reduction by 20% : one part of stacked volume of sludge or manure after reduction by 8%), flooding with water, filling with earth if necessary, watering and finally fine dressing, leveling etc. Including stacking and disposal of materials declared unserviceable and surplus earth by spreading and leveling as directed, within a lead of 50m lift up to 1.5 m complete (cost of sludge, manure or extra earth to be paid for separately).</t>
  </si>
  <si>
    <t>Each</t>
  </si>
  <si>
    <t>19.14.2</t>
  </si>
  <si>
    <t>Holes 60 cm dia, and 60 cm deep.</t>
  </si>
  <si>
    <t>Supply and stacking of Shrubs &amp;trees</t>
  </si>
  <si>
    <t>Reff. No</t>
  </si>
  <si>
    <t>Description with botanical name</t>
  </si>
  <si>
    <t>10411      P-49      (S2)</t>
  </si>
  <si>
    <t xml:space="preserve">Supply and stacking of plant Tecoma gaudichaudi of height 60-75 cm.with 5-6 branches in p.bag of size 25 cmTecoma guadichaudi/Yellow bells
</t>
  </si>
  <si>
    <t>10389      P-58      (S3)</t>
  </si>
  <si>
    <t xml:space="preserve">Supply and stacking of plant Murraya exotica of height 45-60 cm. inpoly bags of size 15 cmMurraya exotica/Jasmine, Kamini
</t>
  </si>
  <si>
    <t>DSR 2016 ,Hotriculture  5.19/p149 (S4)</t>
  </si>
  <si>
    <t>Providing and Displaying Euphorbia milli hybrid variety plant with multi branch, full bloom, with fresh and healthy well developed having 30 to 45 cm ht. in 35 cm Cement Pots as per direction of the officer-in-charge.Euphorbia milii/Crown of Thorns</t>
  </si>
  <si>
    <t>DSR 2016 ,Hotriculture  5.2/P-319 (S8)</t>
  </si>
  <si>
    <t>Providing and Displaying Acalypha green well developed, fresh &amp; healthy with good foliage,
multi branch 30 to 45 cm ht. in 20 cm size Earthen Pot/ Plastic Pot bushy plant as per direction
of the officer-in-charge.
Acalypha green</t>
  </si>
  <si>
    <t>DSR 2016 ,Hotriculture  10079/P-19 (S11)</t>
  </si>
  <si>
    <t>Providing of Raphis palm plant, having ht. 75 cm to 90 cm with 12 to 15 equal suckers, well developed, full of fresh &amp; healthy leaves from bottom to top in 25 cm size Earthen pot / Plastic pot.Raphis excelsa/Raphis Palm</t>
  </si>
  <si>
    <t>Sq m</t>
  </si>
  <si>
    <t>TOTAL HOTRICULTURE COST</t>
  </si>
  <si>
    <t>S.No.</t>
  </si>
  <si>
    <t>UADD SOR
 ITEM NO</t>
  </si>
  <si>
    <t>Descriptions of Item</t>
  </si>
  <si>
    <t>Length</t>
  </si>
  <si>
    <t>Width</t>
  </si>
  <si>
    <t>Depth/Height</t>
  </si>
  <si>
    <t xml:space="preserve">Quantity </t>
  </si>
  <si>
    <t xml:space="preserve">Rate </t>
  </si>
  <si>
    <t xml:space="preserve">Revised Reduced Rates as per Order </t>
  </si>
  <si>
    <t>Amount in Rs.</t>
  </si>
  <si>
    <t>3.1, Vol III</t>
  </si>
  <si>
    <t xml:space="preserve">Excavation </t>
  </si>
  <si>
    <t>Excavation for roadway in soil including loading in truck for carrying of cut earth to embankment site with all lifts and lead upto1000 metres and as per relevant clauses of section-300</t>
  </si>
  <si>
    <t>Total</t>
  </si>
  <si>
    <t>3.11, Vol III</t>
  </si>
  <si>
    <t>Construction of Embankment/Sub grade/ earth shoulders, as per clause 305 &amp; its sub-clauses, Where required but with approved materials/soil like morrum CBR value not less then 7% i/c all lead &amp; lifts i/c excavation, cost of watering, mpaction and maintenance of surface during construction to ensure shedding &amp; preventing ponding of water (clause 305.3.6) shaping &amp; dressing (clause 305.3.7), finishing etc. complete but excluding scarifying existing granular/bituminous road surface vide clause 305.6.</t>
  </si>
  <si>
    <t xml:space="preserve">Total quantity </t>
  </si>
  <si>
    <t>sqm</t>
  </si>
  <si>
    <t>Crusher stone dust (clause 507.2.3)</t>
  </si>
  <si>
    <t>UADD          SOR               Vol iii       9.2/P-75</t>
  </si>
  <si>
    <t>9.2(i)</t>
  </si>
  <si>
    <t>Supply as per clause 514 including all lead and stacking etc. complete.(Rolling &amp; vibrating compaction up to 90-95%)</t>
  </si>
  <si>
    <t>Stone Soling</t>
  </si>
  <si>
    <t>Dry Lean Concrete</t>
  </si>
  <si>
    <t>1</t>
  </si>
  <si>
    <t>2</t>
  </si>
  <si>
    <t>3</t>
  </si>
  <si>
    <t>PQC</t>
  </si>
  <si>
    <t>8</t>
  </si>
  <si>
    <t>UADD          SOR               Vol iii       6.1/P-60</t>
  </si>
  <si>
    <t>UADD          SOR               Vol iii       4.3/P-31</t>
  </si>
  <si>
    <t>4.3(ii)</t>
  </si>
  <si>
    <t xml:space="preserve"> Grading- II</t>
  </si>
  <si>
    <t>a)</t>
  </si>
  <si>
    <t xml:space="preserve"> Using Screening Crushable type</t>
  </si>
  <si>
    <t>Wt./m</t>
  </si>
  <si>
    <t>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binding materials to fill up the interstices of coarse aggregate, watering and compacting to the required density and as per relevant clauses of section-400.</t>
  </si>
  <si>
    <t>Chairs basket for Dowels 4 nos 10 mm dia bars @4.5 m c/c in length</t>
  </si>
  <si>
    <t>Dowels 32mm dia bars 450mm in length@300mmc/c</t>
  </si>
  <si>
    <t>Kg</t>
  </si>
  <si>
    <t>Ranital lake full perimeter Road</t>
  </si>
  <si>
    <t>For Road</t>
  </si>
  <si>
    <t>UADD          SOR               Vol iii       6.5/P-60</t>
  </si>
  <si>
    <t>UADD          SOR               Vol iii       6.12/P-61</t>
  </si>
  <si>
    <t xml:space="preserve"> Add extra in Item No.- 6.3 &amp; 6.5 above for the cost of stell in dowel bar and tie rod etc.  required as per design.</t>
  </si>
  <si>
    <t>MT</t>
  </si>
  <si>
    <t>6.12.1</t>
  </si>
  <si>
    <t xml:space="preserve"> Mild Steel dowel bars</t>
  </si>
  <si>
    <t>6.12.2</t>
  </si>
  <si>
    <t xml:space="preserve"> Tor steel tie rod</t>
  </si>
  <si>
    <t>Ties For dowel bar 8mm dia bars 2 times of dowels bars</t>
  </si>
  <si>
    <t xml:space="preserve">Sub grade </t>
  </si>
  <si>
    <t>Providing, Laying and jointing non-pressure (NP2) RCC socket &amp; spigot pipes with rubber gasket joint including testing of joints. [Conforming to IS ; 458-1988, ISI marked laying as per IS 783:1985)</t>
  </si>
  <si>
    <t>UADD          SOR               Vol ( i )     13.1/P-138</t>
  </si>
  <si>
    <t>REINFORCED CEMENT CONCRETE PIPES</t>
  </si>
  <si>
    <t>Per m</t>
  </si>
  <si>
    <t>Stone Dust</t>
  </si>
  <si>
    <t>GSB</t>
  </si>
  <si>
    <t>Construction of granular sub-base by providing coarse graded material, spreading in uniform layers with on prepared surface, mixing by mix in place method at OMC, and compacting with vibratory roller to achieve the desired density, complete in all respect and as per relevant clauses of section-400.</t>
  </si>
  <si>
    <t>(ii)</t>
  </si>
  <si>
    <t>for grading- II Material</t>
  </si>
  <si>
    <t>UADD          SOR               Vol iii          4.1               P-30</t>
  </si>
  <si>
    <t>Earth work in Excavation for pipe trench in all kinds of soil and WBM in areas including dressing, watering and ramming and
disposal of Excavated earth lead upto 50 meters and lift upto 1.5m, disposal earth to be leveled, neatly dressed.</t>
  </si>
  <si>
    <t>UADD          SOR               Vol ( i )     15.1/P-151</t>
  </si>
  <si>
    <t>Excavation for Drain pipe</t>
  </si>
  <si>
    <t>S No.</t>
  </si>
  <si>
    <t>UADD SOR 
ITEM NO</t>
  </si>
  <si>
    <t>Measurement</t>
  </si>
  <si>
    <t>Amount</t>
  </si>
  <si>
    <t>2.9.1, Vol II</t>
  </si>
  <si>
    <t>Excavation work in foundation trenches or drains not exceeding 1.5 m in width or 10 sqm on plan including dressing of sides and ramming of bottoms lift upto 1.5 m, including getting out the excavated soil and disposal of surplus excavated soils as directed, within a lead of 50m.</t>
  </si>
  <si>
    <t>2.9.1</t>
  </si>
  <si>
    <t>2.27.1  Vol II</t>
  </si>
  <si>
    <t xml:space="preserve">2.27.1 </t>
  </si>
  <si>
    <t>Crusher Stone Dust</t>
  </si>
  <si>
    <t>4.1.2 Vol II</t>
  </si>
  <si>
    <t xml:space="preserve">P.C.C Bed </t>
  </si>
  <si>
    <t>4</t>
  </si>
  <si>
    <t>5.1.1 Vol II</t>
  </si>
  <si>
    <t>Cement concrete grade M-20 (Nominal Mix) with 20 mm maximum size of stone aggregate.</t>
  </si>
  <si>
    <t>Along Road</t>
  </si>
  <si>
    <t>5.10</t>
  </si>
  <si>
    <t>Providing, hoisting and fixing up to floor two level precast reinforced cement concrete work in string courses, bands, copings, bed plates, anchor blocks, plain window sills and the like including the cost of required centering, shuttering, finishing smooth with 6 mm thick cement plaster 1:3 (1 cement : 3 fine sand) on exposed surfaces complete but excluding cost of reinforcement with Cement concrete grade M-20 (Nominal Mix with 20 mm maximum size of stone aggregate)</t>
  </si>
  <si>
    <t xml:space="preserve">Along Road </t>
  </si>
  <si>
    <t xml:space="preserve">Precast Grating Cover for Drains </t>
  </si>
  <si>
    <t>Total quantity</t>
  </si>
  <si>
    <t>5.20.6 Vol II</t>
  </si>
  <si>
    <t>Reinforcement for R.C.C. work including straightening, cutting, bending, placing in position and binding all complete.</t>
  </si>
  <si>
    <t>5.20.6</t>
  </si>
  <si>
    <t xml:space="preserve"> Thermo-Mechanically Treated bars</t>
  </si>
  <si>
    <t>Total Weight of steel  KG-</t>
  </si>
  <si>
    <t>T. Qty Conc. x 0.8% x 7850</t>
  </si>
  <si>
    <t>T.Qty PreCast x 0.8% x 7850</t>
  </si>
  <si>
    <t>7</t>
  </si>
  <si>
    <t>20.1.1 Vol II</t>
  </si>
  <si>
    <t>Form work for Drain walls</t>
  </si>
  <si>
    <t xml:space="preserve">Centering and shuttering including strutting, propping etc.and removal of form for :
</t>
  </si>
  <si>
    <t xml:space="preserve">20.1.1 </t>
  </si>
  <si>
    <t>Foundations, footings, bases of columns, etc. For mass concrete.</t>
  </si>
  <si>
    <t>R.C.C. wall inner surface of drain side</t>
  </si>
  <si>
    <t>Sqm</t>
  </si>
  <si>
    <t xml:space="preserve"> </t>
  </si>
  <si>
    <t xml:space="preserve">RCC Base 150 MM Thick </t>
  </si>
  <si>
    <t>R.C.C. Wall 150 MM Thick</t>
  </si>
  <si>
    <t>R.C.C. wall outside face</t>
  </si>
  <si>
    <t>Rate</t>
  </si>
  <si>
    <t>Filling with moorum for pipe bedding or over the pipe including supply of moorum</t>
  </si>
  <si>
    <t>UADD          SOR               Vol ( i )     15.9/P-151</t>
  </si>
  <si>
    <t xml:space="preserve">For RCC NP2 pipes (for sewer drainage) RIGHT SIDE </t>
  </si>
  <si>
    <t>For RCC NP2 pipes (for sewer drainage) LEFT SIDE</t>
  </si>
  <si>
    <t>LEFT SIDE IN HUME PIPE AREA</t>
  </si>
  <si>
    <t>RIGHT SIDE IN HUME PIPE AREA</t>
  </si>
  <si>
    <t>500 mm dia LEFT SIDE</t>
  </si>
  <si>
    <t>500 mm dia RIGHT SIDE</t>
  </si>
  <si>
    <t>UADD          SOR               Vol ( ii )     11.43/P-135</t>
  </si>
  <si>
    <t>Dry stone pitching 20 to 22.5cm thick including supply of stones and preparing surface complete.</t>
  </si>
  <si>
    <t>DESCRIPTION</t>
  </si>
  <si>
    <t>S.NO</t>
  </si>
  <si>
    <t>STORM WATER DRAIN</t>
  </si>
  <si>
    <t>HOTRICULTURE</t>
  </si>
  <si>
    <t>UADD          SOR               Vol ( i )     11.43/P-135</t>
  </si>
  <si>
    <t>Construction of circular type of manhole 1500 mm internal dia. at bottom, 560 mm dia at top, total depth of manhole 2650mm in brick
masonry with 1:5 cement mortar ( 1 cement : 5 fine sand), 12 mm thick Cement plaster 1:3 (1 cement : 3 coarse sand ) finished with a floating coat of neat cement. 30 cm thick foundation in Cement concrete grade
M-7.5 (Nominal Mix) with stone aggregate 40 mm nominal size, RCC Cement Concrete grade M-20 (Nominal Mix) with 20mm Nominal size on top slab and making channel in cement concrete grade M-15 (Nominal Mix) with stone aggregate 20 mm nominal size neatly finished, curing fixing of ISI marked reinforced concrete heavy duty cover (including transportation of cover) complete. as per standard design (Drawing No. 15)</t>
  </si>
  <si>
    <t>EACH</t>
  </si>
  <si>
    <t>Construction of circular type manhole 900 mm internal dia. at bottom, 560 mm dia at top total depth of manhole 900 mm in brick masonry with 1:5 cement mortar (1 cement : 5 fine sand), 12 mm thick Cement plaster 1:3 (1 cement : 3 coarse sand) finished with a floating coat of neat cement. 22.5 cm foundation in cement concrete grade M-10
(Nominal Mix) with stone aggregate 40mm nominal size, RCC top slab cement concrete M-20 (Nominal Mix) with stone aggregate 20mm nominal size and making channel in cement concrete grade M-15 (Nominal Mix) with stone aggregate 20mm nominal size neatly finished, curing fixing of ISI marked heavy duty SFRC cover etc. complete as per
standard design.</t>
  </si>
  <si>
    <t>LEFT SIDE</t>
  </si>
  <si>
    <t>RIGHT SIDE</t>
  </si>
  <si>
    <t>Cum</t>
  </si>
  <si>
    <t>M 15 with 20mm maximum size of aggregate.</t>
  </si>
  <si>
    <t xml:space="preserve">Cement Concrete M-15 ( Duct) </t>
  </si>
  <si>
    <t>LAKE SIDE WALKWAY</t>
  </si>
  <si>
    <t>S.No</t>
  </si>
  <si>
    <t>Ref.No.
Vol. IV</t>
  </si>
  <si>
    <t>Description of Items</t>
  </si>
  <si>
    <t>Qty</t>
  </si>
  <si>
    <t>CIRCUIT WIRING IN EXISTING CONDUIT / PVC CASING CAPPING
Supplying and drawing single core PVC insulated cable FR with copper multi strand conductor ISI marked in existing rigid conduit in surface or concealed as per specification.</t>
  </si>
  <si>
    <t>4.3.1</t>
  </si>
  <si>
    <t>2.5 Sq mm cable</t>
  </si>
  <si>
    <t>3 X 1.5 sq mm</t>
  </si>
  <si>
    <t>Meter</t>
  </si>
  <si>
    <t>Supplying of ISI Marked and accepted standard of Miniature Circuit Breaker (MCB) of 'C' series suitable for 240/415 Volts, 50 Cycle , 10 kA Value AC supply confirming to IS : 8828 : 1996, IEC : 60898:2002 but without enclosures :-</t>
  </si>
  <si>
    <t>8.5.1</t>
  </si>
  <si>
    <t>SINGLE POLE (SP)</t>
  </si>
  <si>
    <t>0.5 Amp to 5 Amp Rating Make : Havells/Legrand/L&amp;T</t>
  </si>
  <si>
    <t>Supply of XLPE Insulated power cable (conforming IS-7098) 1100 Volt grade/Heavy duty power cable conforming to IS 1554-1100 Volts grade , 2 core /3½ core/4 core ISI MARKED with Alu. Stranded /solid conductor</t>
  </si>
  <si>
    <t>14.1.8</t>
  </si>
  <si>
    <t>ARMOURED 4 CORE</t>
  </si>
  <si>
    <t>16 Sq.mm.(XLPE) Make: Havells/Polycab/Finolex</t>
  </si>
  <si>
    <t>Laying of underground cable armoured./ unarmoured as per specification in air with approved type of iron clamps complete.</t>
  </si>
  <si>
    <t>2 / 3 / 4 Core cable upto 16 Sq.mm</t>
  </si>
  <si>
    <t>Supplying and installing Double wall corrugated pipes (DWC) of HDPE ( IS 14930 Part II -marked ) for cable laid under ground with necessary connecting sockets/ couplings,tees of same material and at required depth upto 90cm. below road/ground surface,including excavation, back filling with excavated material with ramming and making the surface good.</t>
  </si>
  <si>
    <t>50.00mm outside dia.</t>
  </si>
  <si>
    <t>LUGS:Supplying and fixing cramping type Alum. lugs as per I.S.S. Specification suitable for following size of cable with Alu. /Copper solid/stranded conductor evenly cramped with high/pressure tool and connected to switch gear/Bus/M.C.C.B./ M.C.B. etc. as required complete. For Conductor Size-</t>
  </si>
  <si>
    <t>6mm to 16 Sq.mm Make : Dowells/Hex/Jainsons/Comet</t>
  </si>
  <si>
    <t>Providing and fixing earthling arrangement with 16mm dia 2.5 meter long galvanized iron or steel rod electrode including packing of charcoal powder and salt as per specification watering pipe 19mm dia G.I. Connection etc. complete with refilling the pit as required, but excluding the excavation of earth pit.</t>
  </si>
  <si>
    <t>NoN
Sor</t>
  </si>
  <si>
    <t>Supply of 7mtr high hot dip galvanised  PU PAINTED Conical poles  with 151mm bottom dia &amp; 75 mm top dia made up of 3mm  thk. HT sheet alongwith base plate of size 250X250X16mm thk. It's also includes Decorative single arm bracket 1500 mm long Made out of MS pipe as per IS 1239  having shaft  cap dia of 101.6 mm and bracket arm made of 48.3 mm  dia x 3.2mm thick  MS   Pipe with nut bolt arrangement for mounting on conical pole top. The height of door should be 1000mm from the bottom of pole and the lenght of door cover should be 500mm. It's also includes 4Nos of M20X700mm high 'J' type EN 8 grade foundation bolts along with template</t>
  </si>
  <si>
    <t>Nos</t>
  </si>
  <si>
    <t>Erection of steel tubular or rail pole strut in cement concrete 1:3:6 (1cement:3coarse sand: 6 aggregate 40mm nominal size) foundation including excavation and refilling and secured with holding clamps, nuts and bolts, etc. as required.</t>
  </si>
  <si>
    <t>Supplying of suspension type decorative street light fitting of 80 watt LED , made of spun aluminium housing, polycarbonate diffuser protector with IP 65 protection for optical compartment , with LED CCT 5700K.</t>
  </si>
  <si>
    <t>Supply and Installation of outdoor stand mounted feeder pillar with 32A TPN MCB incomer, single dial time switch, 25A TP contactor for the automatic switching of luminaries. Panel Suitable for I/c 3.5x25Sqr mm &amp; O/g 4x16Sqr mm Cable.</t>
  </si>
  <si>
    <t>GRAND TOTAL</t>
  </si>
  <si>
    <r>
      <t>Construction of</t>
    </r>
    <r>
      <rPr>
        <b/>
        <sz val="11"/>
        <rFont val="Palatino Linotype"/>
        <family val="1"/>
      </rPr>
      <t xml:space="preserve"> dry lean cement concrete</t>
    </r>
    <r>
      <rPr>
        <sz val="11"/>
        <rFont val="Palatino Linotype"/>
        <family val="1"/>
      </rPr>
      <t xml:space="preserve"> Sub-base over a prepared sub-gradewith coarse and fine aggregate conforming to IS: 383, the size of coarse aggregate not exceeding 25mm, aggregate cement ratio not to exceed 15:1, aggregate gradation after blending to be as per table of MORTH Specifications 600-1, cement content not to  be less than 200 kg/cum, optimum moisture content to be ndetermined during trial length construction, concrete strength not to be less than 10 Mpa at 7 days, mixed in a batching plant, transported to site, laid with paver with electronic sensor/mechanical paver, compacting with 8-10 tonnes vibratory roller, finishing and curing and as per relevant clauses of section-603. </t>
    </r>
  </si>
  <si>
    <r>
      <t xml:space="preserve">Construction of dowel jointed, plain cement concrete pavement in </t>
    </r>
    <r>
      <rPr>
        <b/>
        <sz val="11"/>
        <rFont val="Palatino Linotype"/>
        <family val="1"/>
      </rPr>
      <t>M-30</t>
    </r>
    <r>
      <rPr>
        <sz val="11"/>
        <rFont val="Palatino Linotype"/>
        <family val="1"/>
      </rPr>
      <t xml:space="preserve"> grade concrete over a prepared sub base with 43 grade cement maximum size of coarse aggregate not exceeding 25 mm, mixed in a batching and mixing plant as per approved mix design, transported to site, laid with a fixed form or slip form paver with spreading the concrete by shovels, rakes compacted using needle, screed and plate vibrator and finished in a continuous operation including provision of
contraction, expansion, and longitudinal joints, joint filler, separation membrane, sealant primer, joint sealant, debonding strip, placing of dowel bar,tie rod admixtures as approved, curing compound, finishing to lines and grades as per approved drawings as per IRC-15 2002 and as per relevant clauses of section-602 of specifications complete but excluding cost fo steel in dowel ber &amp; tie rod etc.</t>
    </r>
  </si>
  <si>
    <t>Development of Walkway with other utilities around Ranital Lake, Jabalpur</t>
  </si>
  <si>
    <t>Detail Estimate of Iakeside Walkway</t>
  </si>
  <si>
    <r>
      <t xml:space="preserve">Supplying and filling in plinth under floors including, watering, ramming consolidating and dressing complete. 
</t>
    </r>
    <r>
      <rPr>
        <b/>
        <sz val="11"/>
        <color theme="1"/>
        <rFont val="Palatino Linotype"/>
        <family val="1"/>
      </rPr>
      <t>Crusher Stone Dust</t>
    </r>
  </si>
  <si>
    <r>
      <t>Providing and laying</t>
    </r>
    <r>
      <rPr>
        <b/>
        <sz val="11"/>
        <rFont val="Palatino Linotype"/>
        <family val="1"/>
      </rPr>
      <t xml:space="preserve"> Plain / Reinorced cement </t>
    </r>
    <r>
      <rPr>
        <sz val="11"/>
        <rFont val="Palatino Linotype"/>
        <family val="1"/>
      </rPr>
      <t xml:space="preserve">concrete (mixed in concrete mixture) … RCC Grade </t>
    </r>
  </si>
  <si>
    <r>
      <t xml:space="preserve">Providing and laying in position specified grade of </t>
    </r>
    <r>
      <rPr>
        <b/>
        <sz val="11"/>
        <color theme="1"/>
        <rFont val="Palatino Linotype"/>
        <family val="1"/>
      </rPr>
      <t>reinforced cement concrete</t>
    </r>
    <r>
      <rPr>
        <sz val="11"/>
        <color theme="1"/>
        <rFont val="Palatino Linotype"/>
        <family val="1"/>
      </rPr>
      <t xml:space="preserve"> excluding the cost of centering, shuttering, finishing and reinforcement - All work up to plinth level :</t>
    </r>
  </si>
  <si>
    <t>ESTIMATE OF SEWER WATER DRAIN</t>
  </si>
  <si>
    <t xml:space="preserve"> Ordinary rock</t>
  </si>
  <si>
    <t>ESTIMATE FOR SEWER LINE ALONG RANITAL LAKE</t>
  </si>
  <si>
    <t xml:space="preserve">   UADD SOR 2012 
19.2 P-204</t>
  </si>
  <si>
    <r>
      <t xml:space="preserve">Supplying and </t>
    </r>
    <r>
      <rPr>
        <b/>
        <sz val="11"/>
        <rFont val="Palatino Linotype"/>
        <family val="1"/>
      </rPr>
      <t>stacking of good earth</t>
    </r>
    <r>
      <rPr>
        <sz val="11"/>
        <rFont val="Palatino Linotype"/>
        <family val="1"/>
      </rPr>
      <t xml:space="preserve"> at site including royalty and carriage up to 1 km (earth measured in stacks will be reduced by 20% for payment).</t>
    </r>
  </si>
  <si>
    <t xml:space="preserve"> B.O.Q FOR FOR RANITAL LANDSCAPING ( HOTRICULTURE PART 2 )</t>
  </si>
  <si>
    <t>Reduced Rate</t>
  </si>
  <si>
    <t>SEWER LINE</t>
  </si>
  <si>
    <t>Reduced Rate as per UADD Orders</t>
  </si>
  <si>
    <t>ESTIMATE FOR LIGHTING  AND ELECTRICAL WORKS  RANITAL LAKE</t>
  </si>
  <si>
    <t>LIGHTING &amp; ELECTRICAL WORKS</t>
  </si>
  <si>
    <t>DEVELOPMENT OF WALKWAY WITH OTHER UTILITIES 
AROUND RANITAL LAKE, JABALPUR</t>
  </si>
  <si>
    <t>SAY RS</t>
  </si>
  <si>
    <t>IN WORDS THREE CRORES TWENTY LACS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</si>
</sst>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6" formatCode="0.00_)"/>
    <numFmt numFmtId="167" formatCode="0_)"/>
    <numFmt numFmtId="168" formatCode="&quot;₹&quot;\ #,##0.00"/>
  </numFmts>
  <fonts count="16"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b/>
      <sz val="11"/>
      <color theme="1"/>
      <name val="Palatino Linotype"/>
      <family val="1"/>
    </font>
    <font>
      <b/>
      <sz val="12"/>
      <color theme="1"/>
      <name val="Palatino Linotype"/>
      <family val="1"/>
    </font>
    <font>
      <b/>
      <sz val="11"/>
      <name val="Palatino Linotype"/>
      <family val="1"/>
    </font>
    <font>
      <sz val="11"/>
      <color theme="1"/>
      <name val="Palatino Linotype"/>
      <family val="1"/>
    </font>
    <font>
      <sz val="11"/>
      <color rgb="FF000000"/>
      <name val="Palatino Linotype"/>
      <family val="1"/>
    </font>
    <font>
      <b/>
      <sz val="11"/>
      <color rgb="FF000000"/>
      <name val="Palatino Linotype"/>
      <family val="1"/>
    </font>
    <font>
      <sz val="11"/>
      <name val="Palatino Linotype"/>
      <family val="1"/>
    </font>
    <font>
      <b/>
      <sz val="14"/>
      <color theme="1"/>
      <name val="Palatino Linotype"/>
      <family val="1"/>
    </font>
    <font>
      <sz val="14"/>
      <color theme="1"/>
      <name val="Palatino Linotype"/>
      <family val="1"/>
    </font>
    <font>
      <b/>
      <i/>
      <sz val="11"/>
      <name val="Palatino Linotype"/>
      <family val="1"/>
    </font>
    <font>
      <b/>
      <i/>
      <sz val="14"/>
      <color theme="1"/>
      <name val="Palatino Linotype"/>
      <family val="1"/>
    </font>
    <font>
      <b/>
      <i/>
      <sz val="10"/>
      <color theme="1"/>
      <name val="Palatino Linotype"/>
      <family val="1"/>
    </font>
  </fonts>
  <fills count="6">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7">
    <xf numFmtId="0" fontId="0"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cellStyleXfs>
  <cellXfs count="287">
    <xf numFmtId="0" fontId="0" fillId="0" borderId="0" xfId="0"/>
    <xf numFmtId="0" fontId="0" fillId="0" borderId="0" xfId="0"/>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justify" wrapText="1"/>
    </xf>
    <xf numFmtId="0" fontId="7" fillId="0" borderId="1" xfId="0" applyFont="1" applyFill="1" applyBorder="1" applyAlignment="1">
      <alignment horizontal="center"/>
    </xf>
    <xf numFmtId="2" fontId="7" fillId="0" borderId="1" xfId="0" applyNumberFormat="1" applyFont="1" applyFill="1" applyBorder="1" applyAlignment="1">
      <alignment horizontal="right"/>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7" fillId="0" borderId="1" xfId="0" applyFont="1" applyFill="1" applyBorder="1" applyAlignment="1">
      <alignment wrapText="1"/>
    </xf>
    <xf numFmtId="0" fontId="8" fillId="0" borderId="1" xfId="0" applyFont="1" applyFill="1" applyBorder="1" applyAlignment="1">
      <alignment horizontal="center"/>
    </xf>
    <xf numFmtId="2" fontId="8" fillId="0" borderId="1" xfId="0" applyNumberFormat="1" applyFont="1" applyFill="1" applyBorder="1" applyAlignment="1">
      <alignment horizontal="right"/>
    </xf>
    <xf numFmtId="0" fontId="8" fillId="0" borderId="1" xfId="0" applyFont="1" applyFill="1" applyBorder="1" applyAlignment="1">
      <alignment horizontal="center" vertical="center" wrapText="1"/>
    </xf>
    <xf numFmtId="0" fontId="8" fillId="0" borderId="1" xfId="0" applyFont="1" applyFill="1" applyBorder="1" applyAlignment="1">
      <alignment horizontal="center" wrapText="1"/>
    </xf>
    <xf numFmtId="0" fontId="8" fillId="0" borderId="1" xfId="0" applyFont="1" applyFill="1" applyBorder="1" applyAlignment="1">
      <alignment horizontal="right" wrapText="1"/>
    </xf>
    <xf numFmtId="2" fontId="8" fillId="0" borderId="1" xfId="0" applyNumberFormat="1" applyFont="1" applyFill="1" applyBorder="1" applyAlignment="1">
      <alignment horizontal="right" wrapText="1"/>
    </xf>
    <xf numFmtId="0" fontId="0" fillId="0" borderId="1" xfId="0" applyBorder="1" applyAlignment="1">
      <alignment horizontal="center" vertical="center"/>
    </xf>
    <xf numFmtId="0" fontId="0" fillId="0" borderId="1" xfId="0" applyBorder="1" applyAlignment="1">
      <alignment horizontal="right"/>
    </xf>
    <xf numFmtId="2" fontId="3" fillId="0" borderId="1" xfId="0" applyNumberFormat="1" applyFont="1" applyFill="1" applyBorder="1" applyAlignment="1">
      <alignment horizontal="right" wrapText="1"/>
    </xf>
    <xf numFmtId="0" fontId="5"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xf numFmtId="2" fontId="6" fillId="3" borderId="2" xfId="0" applyNumberFormat="1" applyFont="1" applyFill="1" applyBorder="1" applyAlignment="1">
      <alignment horizontal="center" vertical="center" wrapText="1"/>
    </xf>
    <xf numFmtId="2" fontId="6" fillId="3" borderId="2" xfId="0" applyNumberFormat="1" applyFont="1" applyFill="1" applyBorder="1" applyAlignment="1">
      <alignment horizontal="center" vertical="center"/>
    </xf>
    <xf numFmtId="2" fontId="6" fillId="3" borderId="2" xfId="0" applyNumberFormat="1" applyFont="1" applyFill="1" applyBorder="1" applyAlignment="1">
      <alignment horizontal="right" vertical="center" wrapText="1"/>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vertical="top" wrapText="1"/>
    </xf>
    <xf numFmtId="166" fontId="6" fillId="3" borderId="1" xfId="0" applyNumberFormat="1" applyFont="1" applyFill="1" applyBorder="1" applyAlignment="1">
      <alignment horizontal="left" vertical="center" wrapText="1"/>
    </xf>
    <xf numFmtId="2" fontId="10" fillId="3" borderId="1" xfId="0" quotePrefix="1" applyNumberFormat="1" applyFont="1" applyFill="1" applyBorder="1" applyAlignment="1">
      <alignment horizontal="center"/>
    </xf>
    <xf numFmtId="2" fontId="10" fillId="3" borderId="1" xfId="0" applyNumberFormat="1" applyFont="1" applyFill="1" applyBorder="1" applyAlignment="1">
      <alignment horizontal="center"/>
    </xf>
    <xf numFmtId="2" fontId="10" fillId="3" borderId="1" xfId="0" applyNumberFormat="1" applyFont="1" applyFill="1" applyBorder="1" applyAlignment="1">
      <alignment horizontal="right"/>
    </xf>
    <xf numFmtId="2" fontId="10" fillId="4" borderId="1" xfId="0" applyNumberFormat="1" applyFont="1" applyFill="1" applyBorder="1" applyAlignment="1"/>
    <xf numFmtId="49" fontId="6" fillId="4" borderId="1" xfId="0" applyNumberFormat="1" applyFont="1" applyFill="1" applyBorder="1" applyAlignment="1">
      <alignment horizontal="center" vertical="center"/>
    </xf>
    <xf numFmtId="49" fontId="6" fillId="4" borderId="1" xfId="0" applyNumberFormat="1" applyFont="1" applyFill="1" applyBorder="1" applyAlignment="1">
      <alignment vertical="top" wrapText="1"/>
    </xf>
    <xf numFmtId="166" fontId="10" fillId="4" borderId="1" xfId="0" applyNumberFormat="1" applyFont="1" applyFill="1" applyBorder="1" applyAlignment="1">
      <alignment horizontal="justify" vertical="top"/>
    </xf>
    <xf numFmtId="2" fontId="10" fillId="4" borderId="1" xfId="0" quotePrefix="1" applyNumberFormat="1" applyFont="1" applyFill="1" applyBorder="1" applyAlignment="1">
      <alignment horizontal="center"/>
    </xf>
    <xf numFmtId="2" fontId="10" fillId="4" borderId="1" xfId="0" applyNumberFormat="1" applyFont="1" applyFill="1" applyBorder="1" applyAlignment="1">
      <alignment horizontal="center"/>
    </xf>
    <xf numFmtId="2" fontId="10" fillId="4" borderId="1" xfId="0" applyNumberFormat="1" applyFont="1" applyFill="1" applyBorder="1" applyAlignment="1">
      <alignment horizontal="right"/>
    </xf>
    <xf numFmtId="166" fontId="10" fillId="4" borderId="1" xfId="0" applyNumberFormat="1" applyFont="1" applyFill="1" applyBorder="1" applyAlignment="1">
      <alignment horizontal="left" wrapText="1"/>
    </xf>
    <xf numFmtId="2" fontId="6" fillId="4" borderId="1" xfId="0" applyNumberFormat="1" applyFont="1" applyFill="1" applyBorder="1" applyAlignment="1">
      <alignment horizontal="right"/>
    </xf>
    <xf numFmtId="168" fontId="6" fillId="4" borderId="1" xfId="0" applyNumberFormat="1" applyFont="1" applyFill="1" applyBorder="1" applyAlignment="1">
      <alignment horizontal="right"/>
    </xf>
    <xf numFmtId="166" fontId="10" fillId="4" borderId="1" xfId="0" applyNumberFormat="1" applyFont="1" applyFill="1" applyBorder="1" applyAlignment="1">
      <alignment horizontal="center" vertical="center"/>
    </xf>
    <xf numFmtId="2" fontId="10" fillId="4" borderId="1" xfId="0" applyNumberFormat="1" applyFont="1" applyFill="1" applyBorder="1" applyAlignment="1">
      <alignment horizontal="left" wrapText="1"/>
    </xf>
    <xf numFmtId="2" fontId="6" fillId="4" borderId="1" xfId="0" applyNumberFormat="1" applyFont="1" applyFill="1" applyBorder="1" applyAlignment="1">
      <alignment horizontal="center"/>
    </xf>
    <xf numFmtId="49" fontId="6" fillId="5" borderId="1" xfId="0" applyNumberFormat="1" applyFont="1" applyFill="1" applyBorder="1" applyAlignment="1">
      <alignment horizontal="center" vertical="center"/>
    </xf>
    <xf numFmtId="49" fontId="6" fillId="5" borderId="1" xfId="0" applyNumberFormat="1" applyFont="1" applyFill="1" applyBorder="1" applyAlignment="1">
      <alignment vertical="top" wrapText="1"/>
    </xf>
    <xf numFmtId="166" fontId="6" fillId="5" borderId="1" xfId="0" applyNumberFormat="1" applyFont="1" applyFill="1" applyBorder="1" applyAlignment="1">
      <alignment horizontal="center" vertical="top" wrapText="1"/>
    </xf>
    <xf numFmtId="2" fontId="10" fillId="5" borderId="1" xfId="0" applyNumberFormat="1" applyFont="1" applyFill="1" applyBorder="1" applyAlignment="1"/>
    <xf numFmtId="2" fontId="10" fillId="5" borderId="1" xfId="0" applyNumberFormat="1" applyFont="1" applyFill="1" applyBorder="1" applyAlignment="1">
      <alignment horizontal="center"/>
    </xf>
    <xf numFmtId="168" fontId="10" fillId="5" borderId="1" xfId="0" applyNumberFormat="1" applyFont="1" applyFill="1" applyBorder="1" applyAlignment="1">
      <alignment horizontal="right"/>
    </xf>
    <xf numFmtId="166" fontId="10" fillId="4" borderId="1" xfId="0" applyNumberFormat="1" applyFont="1" applyFill="1" applyBorder="1" applyAlignment="1">
      <alignment horizontal="justify" vertical="top" wrapText="1"/>
    </xf>
    <xf numFmtId="2" fontId="7" fillId="4" borderId="1" xfId="0" applyNumberFormat="1" applyFont="1" applyFill="1" applyBorder="1" applyAlignment="1"/>
    <xf numFmtId="2" fontId="7" fillId="4" borderId="1" xfId="0" applyNumberFormat="1" applyFont="1" applyFill="1" applyBorder="1" applyAlignment="1">
      <alignment horizontal="center"/>
    </xf>
    <xf numFmtId="168" fontId="7" fillId="4" borderId="1" xfId="0" applyNumberFormat="1" applyFont="1" applyFill="1" applyBorder="1" applyAlignment="1">
      <alignment horizontal="right"/>
    </xf>
    <xf numFmtId="2" fontId="7" fillId="4" borderId="1" xfId="0" applyNumberFormat="1" applyFont="1" applyFill="1" applyBorder="1" applyAlignment="1">
      <alignment horizontal="right"/>
    </xf>
    <xf numFmtId="166" fontId="6" fillId="4" borderId="1" xfId="0" applyNumberFormat="1" applyFont="1" applyFill="1" applyBorder="1" applyAlignment="1">
      <alignment horizontal="left" vertical="top"/>
    </xf>
    <xf numFmtId="166" fontId="10" fillId="4" borderId="1" xfId="0" applyNumberFormat="1" applyFont="1" applyFill="1" applyBorder="1" applyAlignment="1">
      <alignment horizontal="left" vertical="top"/>
    </xf>
    <xf numFmtId="166" fontId="10" fillId="4" borderId="1" xfId="0" applyNumberFormat="1" applyFont="1" applyFill="1" applyBorder="1" applyAlignment="1">
      <alignment wrapText="1"/>
    </xf>
    <xf numFmtId="2" fontId="10" fillId="4" borderId="1" xfId="0" applyNumberFormat="1" applyFont="1" applyFill="1" applyBorder="1" applyAlignment="1">
      <alignment wrapText="1"/>
    </xf>
    <xf numFmtId="167" fontId="6" fillId="5" borderId="1" xfId="0" applyNumberFormat="1" applyFont="1" applyFill="1" applyBorder="1" applyAlignment="1">
      <alignment horizontal="center" vertical="center"/>
    </xf>
    <xf numFmtId="49" fontId="6" fillId="5" borderId="1" xfId="1" applyNumberFormat="1" applyFont="1" applyFill="1" applyBorder="1" applyAlignment="1">
      <alignment vertical="top" wrapText="1"/>
    </xf>
    <xf numFmtId="166" fontId="6" fillId="5" borderId="1" xfId="0" applyNumberFormat="1" applyFont="1" applyFill="1" applyBorder="1" applyAlignment="1">
      <alignment horizontal="center" vertical="center"/>
    </xf>
    <xf numFmtId="2" fontId="10" fillId="5" borderId="1" xfId="0" applyNumberFormat="1" applyFont="1" applyFill="1" applyBorder="1" applyAlignment="1">
      <alignment horizontal="center" wrapText="1"/>
    </xf>
    <xf numFmtId="2" fontId="10" fillId="5" borderId="1" xfId="0" applyNumberFormat="1" applyFont="1" applyFill="1" applyBorder="1" applyAlignment="1">
      <alignment horizontal="right"/>
    </xf>
    <xf numFmtId="167" fontId="6" fillId="4" borderId="1" xfId="0" applyNumberFormat="1" applyFont="1" applyFill="1" applyBorder="1" applyAlignment="1">
      <alignment horizontal="center" vertical="center"/>
    </xf>
    <xf numFmtId="49" fontId="6" fillId="4" borderId="1" xfId="1" applyNumberFormat="1" applyFont="1" applyFill="1" applyBorder="1" applyAlignment="1">
      <alignment horizontal="center" vertical="top" wrapText="1"/>
    </xf>
    <xf numFmtId="166" fontId="10" fillId="4" borderId="1" xfId="0" applyNumberFormat="1" applyFont="1" applyFill="1" applyBorder="1" applyAlignment="1">
      <alignment horizontal="left" vertical="top" wrapText="1"/>
    </xf>
    <xf numFmtId="2" fontId="10" fillId="4" borderId="1" xfId="0" applyNumberFormat="1" applyFont="1" applyFill="1" applyBorder="1" applyAlignment="1">
      <alignment horizontal="center" wrapText="1"/>
    </xf>
    <xf numFmtId="168" fontId="10" fillId="4" borderId="1" xfId="0" applyNumberFormat="1" applyFont="1" applyFill="1" applyBorder="1" applyAlignment="1">
      <alignment horizontal="right"/>
    </xf>
    <xf numFmtId="49" fontId="6" fillId="4" borderId="1" xfId="1" applyNumberFormat="1" applyFont="1" applyFill="1" applyBorder="1" applyAlignment="1">
      <alignment vertical="top" wrapText="1"/>
    </xf>
    <xf numFmtId="166" fontId="6" fillId="4" borderId="1" xfId="0" applyNumberFormat="1" applyFont="1" applyFill="1" applyBorder="1" applyAlignment="1">
      <alignment horizontal="left" vertical="top" wrapText="1"/>
    </xf>
    <xf numFmtId="2" fontId="6" fillId="0" borderId="1" xfId="0" applyNumberFormat="1" applyFont="1" applyFill="1" applyBorder="1" applyAlignment="1">
      <alignment horizontal="center"/>
    </xf>
    <xf numFmtId="2" fontId="6" fillId="4" borderId="1" xfId="1" applyNumberFormat="1" applyFont="1" applyFill="1" applyBorder="1" applyAlignment="1">
      <alignment horizontal="center"/>
    </xf>
    <xf numFmtId="49" fontId="6" fillId="5" borderId="1" xfId="1" applyNumberFormat="1" applyFont="1" applyFill="1" applyBorder="1" applyAlignment="1">
      <alignment horizontal="center" vertical="center"/>
    </xf>
    <xf numFmtId="49" fontId="6" fillId="5" borderId="1" xfId="1" applyNumberFormat="1" applyFont="1" applyFill="1" applyBorder="1" applyAlignment="1">
      <alignment vertical="top"/>
    </xf>
    <xf numFmtId="49" fontId="6" fillId="5" borderId="1" xfId="1" applyNumberFormat="1" applyFont="1" applyFill="1" applyBorder="1" applyAlignment="1">
      <alignment horizontal="center" vertical="top"/>
    </xf>
    <xf numFmtId="2" fontId="6" fillId="5" borderId="1" xfId="1" applyNumberFormat="1" applyFont="1" applyFill="1" applyBorder="1" applyAlignment="1"/>
    <xf numFmtId="2" fontId="6" fillId="5" borderId="1" xfId="1" applyNumberFormat="1" applyFont="1" applyFill="1" applyBorder="1" applyAlignment="1">
      <alignment horizontal="center"/>
    </xf>
    <xf numFmtId="168" fontId="6" fillId="5" borderId="1" xfId="1" applyNumberFormat="1" applyFont="1" applyFill="1" applyBorder="1" applyAlignment="1">
      <alignment horizontal="right"/>
    </xf>
    <xf numFmtId="49" fontId="6" fillId="0" borderId="1" xfId="1" applyNumberFormat="1" applyFont="1" applyFill="1" applyBorder="1" applyAlignment="1">
      <alignment horizontal="center" vertical="center"/>
    </xf>
    <xf numFmtId="49" fontId="6" fillId="0" borderId="1" xfId="1" applyNumberFormat="1" applyFont="1" applyFill="1" applyBorder="1" applyAlignment="1">
      <alignment vertical="top"/>
    </xf>
    <xf numFmtId="49" fontId="6" fillId="0" borderId="1" xfId="1" applyNumberFormat="1" applyFont="1" applyFill="1" applyBorder="1" applyAlignment="1">
      <alignment horizontal="center" vertical="top"/>
    </xf>
    <xf numFmtId="2" fontId="6" fillId="0" borderId="1" xfId="1" applyNumberFormat="1" applyFont="1" applyFill="1" applyBorder="1" applyAlignment="1"/>
    <xf numFmtId="2" fontId="6" fillId="0" borderId="1" xfId="1" applyNumberFormat="1" applyFont="1" applyFill="1" applyBorder="1" applyAlignment="1">
      <alignment horizontal="center"/>
    </xf>
    <xf numFmtId="168" fontId="6" fillId="0" borderId="1" xfId="1" applyNumberFormat="1" applyFont="1" applyFill="1" applyBorder="1" applyAlignment="1">
      <alignment horizontal="right"/>
    </xf>
    <xf numFmtId="49" fontId="6" fillId="4" borderId="1" xfId="1" applyNumberFormat="1" applyFont="1" applyFill="1" applyBorder="1" applyAlignment="1">
      <alignment horizontal="center" vertical="center"/>
    </xf>
    <xf numFmtId="2" fontId="6" fillId="4" borderId="1" xfId="1" applyNumberFormat="1" applyFont="1" applyFill="1" applyBorder="1" applyAlignment="1"/>
    <xf numFmtId="168" fontId="6" fillId="4" borderId="1" xfId="1" applyNumberFormat="1" applyFont="1" applyFill="1" applyBorder="1" applyAlignment="1">
      <alignment horizontal="right"/>
    </xf>
    <xf numFmtId="49" fontId="6" fillId="4" borderId="1" xfId="1" applyNumberFormat="1" applyFont="1" applyFill="1" applyBorder="1" applyAlignment="1">
      <alignment vertical="top"/>
    </xf>
    <xf numFmtId="49" fontId="10" fillId="4" borderId="1" xfId="1" applyNumberFormat="1" applyFont="1" applyFill="1" applyBorder="1" applyAlignment="1">
      <alignment horizontal="left" vertical="top"/>
    </xf>
    <xf numFmtId="2" fontId="10" fillId="4" borderId="1" xfId="1" applyNumberFormat="1" applyFont="1" applyFill="1" applyBorder="1" applyAlignment="1"/>
    <xf numFmtId="49" fontId="6" fillId="4" borderId="1" xfId="1" applyNumberFormat="1" applyFont="1" applyFill="1" applyBorder="1" applyAlignment="1">
      <alignment horizontal="center" vertical="top"/>
    </xf>
    <xf numFmtId="49" fontId="10" fillId="4" borderId="1" xfId="1" applyNumberFormat="1" applyFont="1" applyFill="1" applyBorder="1" applyAlignment="1">
      <alignment horizontal="left" vertical="top" wrapText="1"/>
    </xf>
    <xf numFmtId="166" fontId="6" fillId="5" borderId="1" xfId="1" applyNumberFormat="1" applyFont="1" applyFill="1" applyBorder="1" applyAlignment="1">
      <alignment horizontal="center" vertical="center" wrapText="1"/>
    </xf>
    <xf numFmtId="2" fontId="10" fillId="5" borderId="1" xfId="1" quotePrefix="1" applyNumberFormat="1" applyFont="1" applyFill="1" applyBorder="1" applyAlignment="1"/>
    <xf numFmtId="2" fontId="10" fillId="5" borderId="1" xfId="1" applyNumberFormat="1" applyFont="1" applyFill="1" applyBorder="1" applyAlignment="1"/>
    <xf numFmtId="2" fontId="10" fillId="5" borderId="1" xfId="1" applyNumberFormat="1" applyFont="1" applyFill="1" applyBorder="1" applyAlignment="1">
      <alignment horizontal="right"/>
    </xf>
    <xf numFmtId="2" fontId="10" fillId="5" borderId="1" xfId="1" applyNumberFormat="1" applyFont="1" applyFill="1" applyBorder="1" applyAlignment="1">
      <alignment horizontal="center"/>
    </xf>
    <xf numFmtId="168" fontId="10" fillId="5" borderId="1" xfId="1" applyNumberFormat="1" applyFont="1" applyFill="1" applyBorder="1" applyAlignment="1">
      <alignment horizontal="right"/>
    </xf>
    <xf numFmtId="2" fontId="10" fillId="4" borderId="1" xfId="1" applyNumberFormat="1" applyFont="1" applyFill="1" applyBorder="1" applyAlignment="1">
      <alignment horizontal="right"/>
    </xf>
    <xf numFmtId="2" fontId="10" fillId="4" borderId="1" xfId="1" quotePrefix="1" applyNumberFormat="1" applyFont="1" applyFill="1" applyBorder="1" applyAlignment="1"/>
    <xf numFmtId="2" fontId="10" fillId="4" borderId="1" xfId="1" applyNumberFormat="1" applyFont="1" applyFill="1" applyBorder="1" applyAlignment="1">
      <alignment horizontal="center"/>
    </xf>
    <xf numFmtId="168" fontId="10" fillId="4" borderId="1" xfId="1" applyNumberFormat="1" applyFont="1" applyFill="1" applyBorder="1" applyAlignment="1">
      <alignment horizontal="right"/>
    </xf>
    <xf numFmtId="2" fontId="6" fillId="4" borderId="1" xfId="1" applyNumberFormat="1" applyFont="1" applyFill="1" applyBorder="1" applyAlignment="1">
      <alignment horizontal="right"/>
    </xf>
    <xf numFmtId="49" fontId="6" fillId="5" borderId="1" xfId="1" applyNumberFormat="1" applyFont="1" applyFill="1" applyBorder="1" applyAlignment="1">
      <alignment horizontal="center" vertical="center" wrapText="1"/>
    </xf>
    <xf numFmtId="49" fontId="6" fillId="4" borderId="1" xfId="1" applyNumberFormat="1" applyFont="1" applyFill="1" applyBorder="1" applyAlignment="1">
      <alignment horizontal="center" vertical="center" wrapText="1"/>
    </xf>
    <xf numFmtId="166" fontId="10" fillId="4" borderId="1" xfId="0" applyNumberFormat="1" applyFont="1" applyFill="1" applyBorder="1" applyAlignment="1">
      <alignment horizontal="center" vertical="top" wrapText="1"/>
    </xf>
    <xf numFmtId="166" fontId="6" fillId="4" borderId="1" xfId="0" applyNumberFormat="1" applyFont="1" applyFill="1" applyBorder="1" applyAlignment="1">
      <alignment horizontal="center" wrapText="1"/>
    </xf>
    <xf numFmtId="166" fontId="10" fillId="0" borderId="1" xfId="0" applyNumberFormat="1" applyFont="1" applyFill="1" applyBorder="1" applyAlignment="1">
      <alignment horizontal="left" vertical="top" wrapText="1"/>
    </xf>
    <xf numFmtId="1" fontId="10" fillId="4" borderId="1" xfId="0" applyNumberFormat="1" applyFont="1" applyFill="1" applyBorder="1" applyAlignment="1">
      <alignment horizontal="left" wrapText="1"/>
    </xf>
    <xf numFmtId="2" fontId="6" fillId="4" borderId="1" xfId="0" applyNumberFormat="1" applyFont="1" applyFill="1" applyBorder="1" applyAlignment="1">
      <alignment horizontal="left"/>
    </xf>
    <xf numFmtId="166" fontId="6" fillId="4" borderId="1" xfId="0" applyNumberFormat="1" applyFont="1" applyFill="1" applyBorder="1" applyAlignment="1">
      <alignment horizontal="left" wrapText="1"/>
    </xf>
    <xf numFmtId="49" fontId="6" fillId="3" borderId="1" xfId="1" applyNumberFormat="1" applyFont="1" applyFill="1" applyBorder="1" applyAlignment="1">
      <alignment horizontal="center" vertical="center" wrapText="1"/>
    </xf>
    <xf numFmtId="49" fontId="6" fillId="3" borderId="1" xfId="1" applyNumberFormat="1" applyFont="1" applyFill="1" applyBorder="1" applyAlignment="1">
      <alignment vertical="top" wrapText="1"/>
    </xf>
    <xf numFmtId="0" fontId="7" fillId="3" borderId="0" xfId="0" applyFont="1" applyFill="1"/>
    <xf numFmtId="2" fontId="10" fillId="3" borderId="1" xfId="0" applyNumberFormat="1" applyFont="1" applyFill="1" applyBorder="1" applyAlignment="1">
      <alignment horizontal="left" wrapText="1"/>
    </xf>
    <xf numFmtId="2" fontId="6" fillId="3" borderId="1" xfId="0" applyNumberFormat="1" applyFont="1" applyFill="1" applyBorder="1" applyAlignment="1">
      <alignment horizontal="right"/>
    </xf>
    <xf numFmtId="2" fontId="6" fillId="3" borderId="1" xfId="0" applyNumberFormat="1" applyFont="1" applyFill="1" applyBorder="1" applyAlignment="1">
      <alignment horizontal="center"/>
    </xf>
    <xf numFmtId="168" fontId="6" fillId="3" borderId="1" xfId="0" applyNumberFormat="1" applyFont="1" applyFill="1" applyBorder="1" applyAlignment="1">
      <alignment horizontal="right"/>
    </xf>
    <xf numFmtId="0" fontId="7" fillId="0" borderId="0" xfId="0" applyFont="1" applyAlignment="1">
      <alignment horizontal="right"/>
    </xf>
    <xf numFmtId="0" fontId="4" fillId="0" borderId="11" xfId="0" applyFont="1" applyBorder="1" applyAlignment="1">
      <alignment horizontal="center" vertical="center"/>
    </xf>
    <xf numFmtId="0" fontId="4" fillId="0" borderId="17" xfId="0" applyFont="1" applyBorder="1" applyAlignment="1">
      <alignment horizontal="center" vertical="center"/>
    </xf>
    <xf numFmtId="49" fontId="6" fillId="5" borderId="11" xfId="1" applyNumberFormat="1" applyFont="1" applyFill="1" applyBorder="1" applyAlignment="1">
      <alignment horizontal="center" vertical="center"/>
    </xf>
    <xf numFmtId="49" fontId="6" fillId="5" borderId="17" xfId="1" applyNumberFormat="1" applyFont="1" applyFill="1" applyBorder="1" applyAlignment="1">
      <alignment horizontal="center" vertical="center"/>
    </xf>
    <xf numFmtId="49" fontId="6" fillId="5" borderId="13" xfId="1" applyNumberFormat="1"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166" fontId="6" fillId="5" borderId="12" xfId="1" applyNumberFormat="1" applyFont="1" applyFill="1" applyBorder="1" applyAlignment="1">
      <alignment horizontal="center" vertical="center"/>
    </xf>
    <xf numFmtId="49" fontId="6" fillId="0" borderId="1" xfId="0" applyNumberFormat="1" applyFont="1" applyFill="1" applyBorder="1" applyAlignment="1">
      <alignment horizontal="center" vertical="top"/>
    </xf>
    <xf numFmtId="49" fontId="6" fillId="0" borderId="1" xfId="0" applyNumberFormat="1" applyFont="1" applyFill="1" applyBorder="1" applyAlignment="1">
      <alignment horizontal="center" vertical="top" wrapText="1"/>
    </xf>
    <xf numFmtId="0" fontId="7" fillId="0" borderId="1" xfId="0" applyFont="1" applyBorder="1" applyAlignment="1">
      <alignment horizontal="left" vertical="top" wrapText="1"/>
    </xf>
    <xf numFmtId="2" fontId="7" fillId="0" borderId="1" xfId="0" applyNumberFormat="1" applyFont="1" applyBorder="1" applyAlignment="1">
      <alignment horizontal="right"/>
    </xf>
    <xf numFmtId="2" fontId="7" fillId="0" borderId="1" xfId="0" applyNumberFormat="1" applyFont="1" applyBorder="1" applyAlignment="1">
      <alignment horizontal="center"/>
    </xf>
    <xf numFmtId="0" fontId="7" fillId="0" borderId="1" xfId="0" applyFont="1" applyBorder="1" applyAlignment="1">
      <alignment horizontal="left" vertical="top"/>
    </xf>
    <xf numFmtId="2" fontId="10" fillId="0" borderId="1" xfId="0" applyNumberFormat="1" applyFont="1" applyFill="1" applyBorder="1" applyAlignment="1">
      <alignment horizontal="right"/>
    </xf>
    <xf numFmtId="2" fontId="6" fillId="0" borderId="1" xfId="0" applyNumberFormat="1" applyFont="1" applyFill="1" applyBorder="1" applyAlignment="1">
      <alignment horizontal="right"/>
    </xf>
    <xf numFmtId="2" fontId="4" fillId="0" borderId="1" xfId="0" applyNumberFormat="1" applyFont="1" applyBorder="1" applyAlignment="1">
      <alignment horizontal="right"/>
    </xf>
    <xf numFmtId="0" fontId="4" fillId="0" borderId="1" xfId="0" applyFont="1" applyBorder="1" applyAlignment="1">
      <alignment horizontal="left" vertical="top"/>
    </xf>
    <xf numFmtId="49" fontId="6" fillId="0" borderId="1" xfId="1" applyNumberFormat="1" applyFont="1" applyFill="1" applyBorder="1" applyAlignment="1">
      <alignment horizontal="center" vertical="top" wrapText="1"/>
    </xf>
    <xf numFmtId="0" fontId="4" fillId="0" borderId="1" xfId="0" applyFont="1" applyBorder="1" applyAlignment="1">
      <alignment horizontal="center" vertical="top"/>
    </xf>
    <xf numFmtId="2" fontId="10" fillId="0" borderId="1" xfId="1" quotePrefix="1" applyNumberFormat="1" applyFont="1" applyFill="1" applyBorder="1" applyAlignment="1">
      <alignment horizontal="right"/>
    </xf>
    <xf numFmtId="2" fontId="10" fillId="0" borderId="1" xfId="1" applyNumberFormat="1" applyFont="1" applyFill="1" applyBorder="1" applyAlignment="1">
      <alignment horizontal="right"/>
    </xf>
    <xf numFmtId="2" fontId="6" fillId="0" borderId="1" xfId="1" applyNumberFormat="1" applyFont="1" applyFill="1" applyBorder="1" applyAlignment="1">
      <alignment horizontal="right"/>
    </xf>
    <xf numFmtId="166" fontId="6" fillId="0" borderId="1" xfId="0" applyNumberFormat="1" applyFont="1" applyFill="1" applyBorder="1" applyAlignment="1">
      <alignment horizontal="left" vertical="top" wrapText="1"/>
    </xf>
    <xf numFmtId="2" fontId="10" fillId="0" borderId="1" xfId="0" applyNumberFormat="1" applyFont="1" applyFill="1" applyBorder="1" applyAlignment="1"/>
    <xf numFmtId="2" fontId="10" fillId="0" borderId="1" xfId="0" applyNumberFormat="1" applyFont="1" applyFill="1" applyBorder="1" applyAlignment="1">
      <alignment wrapText="1"/>
    </xf>
    <xf numFmtId="2" fontId="10" fillId="0" borderId="1" xfId="0" applyNumberFormat="1" applyFont="1" applyFill="1" applyBorder="1" applyAlignment="1">
      <alignment horizontal="center"/>
    </xf>
    <xf numFmtId="166" fontId="10" fillId="0" borderId="1" xfId="0" applyNumberFormat="1" applyFont="1" applyFill="1" applyBorder="1" applyAlignment="1">
      <alignment horizontal="left" vertical="top" wrapText="1" readingOrder="1"/>
    </xf>
    <xf numFmtId="166" fontId="6" fillId="0" borderId="1" xfId="0" applyNumberFormat="1" applyFont="1" applyFill="1" applyBorder="1" applyAlignment="1">
      <alignment horizontal="left" vertical="top" wrapText="1" readingOrder="1"/>
    </xf>
    <xf numFmtId="2" fontId="6" fillId="0" borderId="1" xfId="0" applyNumberFormat="1" applyFont="1" applyFill="1" applyBorder="1" applyAlignment="1"/>
    <xf numFmtId="0" fontId="4"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2" fontId="4" fillId="0" borderId="1" xfId="0" applyNumberFormat="1" applyFont="1" applyBorder="1" applyAlignment="1">
      <alignment horizontal="center"/>
    </xf>
    <xf numFmtId="0" fontId="6" fillId="0" borderId="1" xfId="0" applyNumberFormat="1" applyFont="1" applyFill="1" applyBorder="1" applyAlignment="1">
      <alignment horizontal="center" vertical="top"/>
    </xf>
    <xf numFmtId="0" fontId="6" fillId="0" borderId="0" xfId="0" applyFont="1" applyFill="1" applyBorder="1" applyAlignment="1">
      <alignment horizontal="left" vertical="top" wrapText="1"/>
    </xf>
    <xf numFmtId="167" fontId="6" fillId="0" borderId="1" xfId="0" applyNumberFormat="1" applyFont="1" applyFill="1" applyBorder="1" applyAlignment="1">
      <alignment horizontal="center" wrapText="1" readingOrder="1"/>
    </xf>
    <xf numFmtId="166" fontId="6" fillId="0" borderId="1" xfId="0" applyNumberFormat="1" applyFont="1" applyFill="1" applyBorder="1" applyAlignment="1">
      <alignment horizontal="center" wrapText="1" readingOrder="1"/>
    </xf>
    <xf numFmtId="0" fontId="7" fillId="0" borderId="0" xfId="0" applyFont="1" applyBorder="1"/>
    <xf numFmtId="0" fontId="7" fillId="0" borderId="20" xfId="0" applyFont="1" applyBorder="1"/>
    <xf numFmtId="0" fontId="4" fillId="0" borderId="12" xfId="0" applyFont="1" applyBorder="1" applyAlignment="1">
      <alignment horizontal="center" vertical="top"/>
    </xf>
    <xf numFmtId="2" fontId="4" fillId="0" borderId="1" xfId="0" applyNumberFormat="1" applyFont="1" applyBorder="1" applyAlignment="1">
      <alignment horizontal="left"/>
    </xf>
    <xf numFmtId="166" fontId="6" fillId="0" borderId="1" xfId="0" applyNumberFormat="1" applyFont="1" applyFill="1" applyBorder="1" applyAlignment="1">
      <alignment horizontal="center"/>
    </xf>
    <xf numFmtId="1" fontId="6" fillId="0" borderId="1" xfId="0" applyNumberFormat="1" applyFont="1" applyFill="1" applyBorder="1" applyAlignment="1">
      <alignment horizontal="right"/>
    </xf>
    <xf numFmtId="49" fontId="6" fillId="0" borderId="12" xfId="0" applyNumberFormat="1" applyFont="1" applyFill="1" applyBorder="1" applyAlignment="1">
      <alignment horizontal="center" vertical="top" wrapText="1"/>
    </xf>
    <xf numFmtId="166" fontId="6" fillId="0" borderId="1" xfId="0" applyNumberFormat="1" applyFont="1" applyFill="1" applyBorder="1" applyAlignment="1">
      <alignment vertical="top" wrapText="1"/>
    </xf>
    <xf numFmtId="49" fontId="6" fillId="0" borderId="2" xfId="0" applyNumberFormat="1" applyFont="1" applyFill="1" applyBorder="1" applyAlignment="1">
      <alignment horizontal="center" vertical="top" wrapText="1"/>
    </xf>
    <xf numFmtId="166" fontId="10" fillId="0" borderId="1" xfId="0" applyNumberFormat="1" applyFont="1" applyFill="1" applyBorder="1" applyAlignment="1">
      <alignment vertical="top" wrapText="1" readingOrder="1"/>
    </xf>
    <xf numFmtId="2" fontId="10" fillId="0" borderId="1" xfId="0" applyNumberFormat="1" applyFont="1" applyFill="1" applyBorder="1" applyAlignment="1">
      <alignment horizontal="center" wrapText="1" readingOrder="1"/>
    </xf>
    <xf numFmtId="166" fontId="10" fillId="0" borderId="1" xfId="0" applyNumberFormat="1" applyFont="1" applyFill="1" applyBorder="1" applyAlignment="1">
      <alignment horizontal="center"/>
    </xf>
    <xf numFmtId="167" fontId="6" fillId="0" borderId="1" xfId="0" applyNumberFormat="1" applyFont="1" applyFill="1" applyBorder="1" applyAlignment="1">
      <alignment horizontal="center"/>
    </xf>
    <xf numFmtId="167" fontId="6" fillId="0" borderId="1" xfId="0" applyNumberFormat="1" applyFont="1" applyFill="1" applyBorder="1" applyAlignment="1">
      <alignment horizontal="right"/>
    </xf>
    <xf numFmtId="0" fontId="4" fillId="3" borderId="5" xfId="0" applyFont="1" applyFill="1" applyBorder="1" applyAlignment="1">
      <alignment horizontal="center" vertical="top"/>
    </xf>
    <xf numFmtId="0" fontId="4" fillId="3" borderId="6" xfId="0" applyFont="1" applyFill="1" applyBorder="1" applyAlignment="1">
      <alignment horizontal="center" vertical="top"/>
    </xf>
    <xf numFmtId="0" fontId="4" fillId="3" borderId="6" xfId="0" applyFont="1" applyFill="1" applyBorder="1" applyAlignment="1">
      <alignment horizontal="left" vertical="top"/>
    </xf>
    <xf numFmtId="2" fontId="7" fillId="3" borderId="6" xfId="0" applyNumberFormat="1" applyFont="1" applyFill="1" applyBorder="1" applyAlignment="1">
      <alignment horizontal="right"/>
    </xf>
    <xf numFmtId="2" fontId="7" fillId="3" borderId="6" xfId="0" applyNumberFormat="1" applyFont="1" applyFill="1" applyBorder="1" applyAlignment="1">
      <alignment horizontal="center"/>
    </xf>
    <xf numFmtId="168" fontId="4" fillId="3" borderId="6" xfId="0" applyNumberFormat="1" applyFont="1" applyFill="1" applyBorder="1" applyAlignment="1">
      <alignment horizontal="right"/>
    </xf>
    <xf numFmtId="0" fontId="11"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horizontal="center" vertical="center"/>
    </xf>
    <xf numFmtId="166" fontId="6" fillId="5" borderId="12" xfId="1" applyNumberFormat="1" applyFont="1" applyFill="1" applyBorder="1" applyAlignment="1">
      <alignment vertical="center" wrapText="1"/>
    </xf>
    <xf numFmtId="166" fontId="6" fillId="5" borderId="12" xfId="1" applyNumberFormat="1" applyFont="1" applyFill="1" applyBorder="1" applyAlignment="1">
      <alignment vertical="center"/>
    </xf>
    <xf numFmtId="2" fontId="6" fillId="5" borderId="11" xfId="1" applyNumberFormat="1" applyFont="1" applyFill="1" applyBorder="1" applyAlignment="1">
      <alignment vertical="center"/>
    </xf>
    <xf numFmtId="2" fontId="6" fillId="5" borderId="17" xfId="1" applyNumberFormat="1" applyFont="1" applyFill="1" applyBorder="1" applyAlignment="1">
      <alignment vertical="center"/>
    </xf>
    <xf numFmtId="2" fontId="6" fillId="5" borderId="13" xfId="1" applyNumberFormat="1" applyFont="1" applyFill="1" applyBorder="1" applyAlignment="1">
      <alignment vertical="center"/>
    </xf>
    <xf numFmtId="2" fontId="6" fillId="5" borderId="12" xfId="1" applyNumberFormat="1" applyFont="1" applyFill="1" applyBorder="1" applyAlignment="1">
      <alignment vertical="center"/>
    </xf>
    <xf numFmtId="166" fontId="10" fillId="5" borderId="1" xfId="0" applyNumberFormat="1" applyFont="1" applyFill="1" applyBorder="1" applyAlignment="1">
      <alignment horizontal="center" vertical="center"/>
    </xf>
    <xf numFmtId="166" fontId="10" fillId="5" borderId="1" xfId="0" applyNumberFormat="1" applyFont="1" applyFill="1" applyBorder="1" applyAlignment="1">
      <alignment horizontal="left" wrapText="1"/>
    </xf>
    <xf numFmtId="2" fontId="10" fillId="5" borderId="1" xfId="0" applyNumberFormat="1" applyFont="1" applyFill="1" applyBorder="1" applyAlignment="1">
      <alignment horizontal="left" wrapText="1"/>
    </xf>
    <xf numFmtId="2" fontId="6" fillId="5" borderId="1" xfId="0" applyNumberFormat="1" applyFont="1" applyFill="1" applyBorder="1" applyAlignment="1">
      <alignment horizontal="right"/>
    </xf>
    <xf numFmtId="2" fontId="6" fillId="5" borderId="1" xfId="0" applyNumberFormat="1" applyFont="1" applyFill="1" applyBorder="1" applyAlignment="1">
      <alignment horizontal="center"/>
    </xf>
    <xf numFmtId="168" fontId="6" fillId="5" borderId="1" xfId="0" applyNumberFormat="1" applyFont="1" applyFill="1" applyBorder="1" applyAlignment="1">
      <alignment horizontal="right"/>
    </xf>
    <xf numFmtId="166" fontId="10" fillId="0" borderId="1" xfId="0" applyNumberFormat="1" applyFont="1" applyFill="1" applyBorder="1" applyAlignment="1">
      <alignment horizontal="center" vertical="center"/>
    </xf>
    <xf numFmtId="166" fontId="6" fillId="0" borderId="1" xfId="0" applyNumberFormat="1" applyFont="1" applyFill="1" applyBorder="1" applyAlignment="1">
      <alignment horizontal="left" wrapText="1"/>
    </xf>
    <xf numFmtId="2" fontId="10" fillId="0" borderId="1" xfId="0" applyNumberFormat="1" applyFont="1" applyFill="1" applyBorder="1" applyAlignment="1">
      <alignment horizontal="left" wrapText="1"/>
    </xf>
    <xf numFmtId="168" fontId="6" fillId="0" borderId="1" xfId="0" applyNumberFormat="1" applyFont="1" applyFill="1" applyBorder="1" applyAlignment="1">
      <alignment horizontal="right"/>
    </xf>
    <xf numFmtId="0" fontId="7" fillId="0" borderId="1" xfId="0" applyFont="1" applyBorder="1"/>
    <xf numFmtId="168" fontId="4" fillId="0" borderId="1" xfId="0" applyNumberFormat="1" applyFont="1" applyBorder="1"/>
    <xf numFmtId="0" fontId="7" fillId="0" borderId="0" xfId="0" applyNumberFormat="1" applyFont="1"/>
    <xf numFmtId="0" fontId="6" fillId="3" borderId="2"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xf>
    <xf numFmtId="0" fontId="10" fillId="5"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4" borderId="1" xfId="0" applyNumberFormat="1" applyFont="1" applyFill="1" applyBorder="1" applyAlignment="1">
      <alignment horizontal="center" vertical="center"/>
    </xf>
    <xf numFmtId="0" fontId="6" fillId="0" borderId="1" xfId="1" applyFont="1" applyBorder="1" applyAlignment="1">
      <alignment horizontal="right"/>
    </xf>
    <xf numFmtId="0" fontId="6" fillId="0" borderId="1" xfId="1" applyFont="1" applyBorder="1"/>
    <xf numFmtId="0" fontId="10" fillId="0" borderId="11" xfId="1" applyFont="1" applyBorder="1"/>
    <xf numFmtId="0" fontId="10" fillId="0" borderId="0" xfId="1" applyFont="1" applyBorder="1"/>
    <xf numFmtId="0" fontId="10" fillId="0" borderId="0" xfId="1" applyFont="1"/>
    <xf numFmtId="0" fontId="6" fillId="0" borderId="2" xfId="1" applyFont="1" applyBorder="1" applyAlignment="1">
      <alignment horizontal="center" vertical="center"/>
    </xf>
    <xf numFmtId="0" fontId="10" fillId="0" borderId="1" xfId="1" applyFont="1" applyBorder="1"/>
    <xf numFmtId="0" fontId="6" fillId="0" borderId="2" xfId="1" applyFont="1" applyBorder="1" applyAlignment="1">
      <alignment horizontal="center" vertical="top" wrapText="1"/>
    </xf>
    <xf numFmtId="0" fontId="10" fillId="0" borderId="0" xfId="1" applyFont="1" applyAlignment="1">
      <alignment vertical="top" wrapText="1"/>
    </xf>
    <xf numFmtId="0" fontId="10" fillId="0" borderId="1" xfId="1" applyFont="1" applyBorder="1" applyAlignment="1">
      <alignment horizontal="right"/>
    </xf>
    <xf numFmtId="0" fontId="10" fillId="0" borderId="1" xfId="1" applyFont="1" applyBorder="1" applyAlignment="1">
      <alignment vertical="top" wrapText="1"/>
    </xf>
    <xf numFmtId="0" fontId="10" fillId="0" borderId="1" xfId="1" applyFont="1" applyBorder="1" applyAlignment="1">
      <alignment wrapText="1"/>
    </xf>
    <xf numFmtId="0" fontId="6" fillId="0" borderId="1" xfId="1" applyFont="1" applyBorder="1" applyAlignment="1">
      <alignment horizontal="center"/>
    </xf>
    <xf numFmtId="0" fontId="10" fillId="0" borderId="1" xfId="1" applyFont="1" applyBorder="1" applyAlignment="1">
      <alignment vertical="center" wrapText="1"/>
    </xf>
    <xf numFmtId="0" fontId="10" fillId="2" borderId="1" xfId="1" applyFont="1" applyFill="1" applyBorder="1"/>
    <xf numFmtId="0" fontId="6" fillId="2" borderId="1" xfId="1" applyFont="1" applyFill="1" applyBorder="1"/>
    <xf numFmtId="0" fontId="6" fillId="2" borderId="1" xfId="1" applyFont="1" applyFill="1" applyBorder="1" applyAlignment="1">
      <alignment horizontal="right"/>
    </xf>
    <xf numFmtId="0" fontId="6" fillId="2" borderId="1" xfId="1" applyFont="1" applyFill="1" applyBorder="1" applyAlignment="1">
      <alignment horizontal="center"/>
    </xf>
    <xf numFmtId="0" fontId="10" fillId="0" borderId="1" xfId="1" applyFont="1" applyBorder="1" applyAlignment="1">
      <alignment vertical="top"/>
    </xf>
    <xf numFmtId="0" fontId="10" fillId="5" borderId="11" xfId="1" applyFont="1" applyFill="1" applyBorder="1"/>
    <xf numFmtId="0" fontId="10" fillId="5" borderId="5" xfId="1" applyFont="1" applyFill="1" applyBorder="1" applyAlignment="1">
      <alignment horizontal="justify"/>
    </xf>
    <xf numFmtId="0" fontId="6" fillId="5" borderId="6" xfId="1" applyFont="1" applyFill="1" applyBorder="1" applyAlignment="1">
      <alignment horizontal="center" vertical="center" wrapText="1"/>
    </xf>
    <xf numFmtId="0" fontId="10" fillId="0" borderId="1" xfId="1" applyFont="1" applyBorder="1" applyAlignment="1">
      <alignment horizontal="center"/>
    </xf>
    <xf numFmtId="0" fontId="10" fillId="0" borderId="0" xfId="1" applyFont="1" applyAlignment="1"/>
    <xf numFmtId="0" fontId="10" fillId="0" borderId="0" xfId="1" applyFont="1" applyBorder="1" applyAlignment="1"/>
    <xf numFmtId="0" fontId="6" fillId="0" borderId="2" xfId="1" applyFont="1" applyBorder="1" applyAlignment="1"/>
    <xf numFmtId="0" fontId="6" fillId="0" borderId="2" xfId="1" applyFont="1" applyBorder="1" applyAlignment="1">
      <alignment horizontal="center"/>
    </xf>
    <xf numFmtId="0" fontId="10" fillId="0" borderId="1" xfId="1" applyFont="1" applyBorder="1" applyAlignment="1"/>
    <xf numFmtId="0" fontId="6" fillId="0" borderId="0" xfId="1" applyFont="1" applyAlignment="1"/>
    <xf numFmtId="2" fontId="10" fillId="0" borderId="1" xfId="1" applyNumberFormat="1" applyFont="1" applyBorder="1" applyAlignment="1"/>
    <xf numFmtId="2" fontId="6" fillId="0" borderId="1" xfId="1" applyNumberFormat="1" applyFont="1" applyBorder="1" applyAlignment="1"/>
    <xf numFmtId="2" fontId="6" fillId="0" borderId="1" xfId="1" applyNumberFormat="1" applyFont="1" applyBorder="1" applyAlignment="1">
      <alignment horizontal="right"/>
    </xf>
    <xf numFmtId="0" fontId="6" fillId="0" borderId="1" xfId="1" applyFont="1" applyBorder="1" applyAlignment="1"/>
    <xf numFmtId="0" fontId="10" fillId="2" borderId="1" xfId="1" applyFont="1" applyFill="1" applyBorder="1" applyAlignment="1"/>
    <xf numFmtId="0" fontId="6" fillId="2" borderId="1" xfId="1" applyFont="1" applyFill="1" applyBorder="1" applyAlignment="1"/>
    <xf numFmtId="2" fontId="10" fillId="0" borderId="0" xfId="1" applyNumberFormat="1" applyFont="1" applyBorder="1" applyAlignment="1"/>
    <xf numFmtId="2" fontId="6" fillId="5" borderId="6" xfId="1" applyNumberFormat="1" applyFont="1" applyFill="1" applyBorder="1" applyAlignment="1">
      <alignment horizontal="center" wrapText="1"/>
    </xf>
    <xf numFmtId="2" fontId="10" fillId="5" borderId="7" xfId="1" applyNumberFormat="1" applyFont="1" applyFill="1" applyBorder="1" applyAlignment="1"/>
    <xf numFmtId="2" fontId="6" fillId="0" borderId="2" xfId="1" applyNumberFormat="1" applyFont="1" applyBorder="1" applyAlignment="1">
      <alignment horizontal="right"/>
    </xf>
    <xf numFmtId="2" fontId="7" fillId="0" borderId="1" xfId="2" applyNumberFormat="1" applyFont="1" applyBorder="1" applyAlignment="1"/>
    <xf numFmtId="2" fontId="6" fillId="0" borderId="1" xfId="2" applyNumberFormat="1" applyFont="1" applyBorder="1" applyAlignment="1"/>
    <xf numFmtId="2" fontId="6" fillId="0" borderId="1" xfId="2" applyNumberFormat="1" applyFont="1" applyBorder="1" applyAlignment="1">
      <alignment horizontal="right"/>
    </xf>
    <xf numFmtId="2" fontId="6" fillId="2" borderId="1" xfId="1" applyNumberFormat="1" applyFont="1" applyFill="1" applyBorder="1" applyAlignment="1"/>
    <xf numFmtId="2" fontId="6" fillId="2" borderId="1" xfId="2" applyNumberFormat="1" applyFont="1" applyFill="1" applyBorder="1" applyAlignment="1"/>
    <xf numFmtId="2" fontId="10" fillId="0" borderId="0" xfId="1" applyNumberFormat="1" applyFont="1" applyAlignment="1"/>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2" fontId="6" fillId="5" borderId="1" xfId="0" applyNumberFormat="1" applyFont="1" applyFill="1" applyBorder="1" applyAlignment="1">
      <alignment horizontal="center" vertical="center"/>
    </xf>
    <xf numFmtId="0" fontId="9" fillId="5" borderId="11" xfId="0" applyFont="1" applyFill="1" applyBorder="1" applyAlignment="1">
      <alignment horizontal="right" vertical="center" wrapText="1"/>
    </xf>
    <xf numFmtId="0" fontId="9" fillId="5" borderId="17" xfId="0" applyFont="1" applyFill="1" applyBorder="1" applyAlignment="1">
      <alignment horizontal="right" vertical="center" wrapText="1"/>
    </xf>
    <xf numFmtId="0" fontId="9" fillId="5" borderId="13" xfId="0" applyFont="1" applyFill="1" applyBorder="1" applyAlignment="1">
      <alignment horizontal="right" vertical="center" wrapText="1"/>
    </xf>
    <xf numFmtId="2" fontId="9" fillId="5" borderId="1" xfId="0" applyNumberFormat="1" applyFont="1" applyFill="1" applyBorder="1" applyAlignment="1">
      <alignment horizontal="right" wrapText="1"/>
    </xf>
    <xf numFmtId="0" fontId="13" fillId="5" borderId="11" xfId="1" applyFont="1" applyFill="1" applyBorder="1" applyAlignment="1">
      <alignment horizontal="center" wrapText="1"/>
    </xf>
    <xf numFmtId="0" fontId="13" fillId="5" borderId="17" xfId="1" applyFont="1" applyFill="1" applyBorder="1" applyAlignment="1">
      <alignment horizontal="center" wrapText="1"/>
    </xf>
    <xf numFmtId="0" fontId="13" fillId="5" borderId="13" xfId="1" applyFont="1" applyFill="1" applyBorder="1" applyAlignment="1">
      <alignment horizontal="center" wrapText="1"/>
    </xf>
    <xf numFmtId="2" fontId="13" fillId="5" borderId="1" xfId="2" applyNumberFormat="1" applyFont="1" applyFill="1" applyBorder="1" applyAlignment="1"/>
    <xf numFmtId="0" fontId="4" fillId="0" borderId="1" xfId="0" applyFont="1" applyBorder="1"/>
    <xf numFmtId="0" fontId="4" fillId="0" borderId="12" xfId="0" applyFont="1" applyBorder="1"/>
    <xf numFmtId="168" fontId="4" fillId="0" borderId="12" xfId="0" applyNumberFormat="1" applyFont="1" applyBorder="1"/>
    <xf numFmtId="0" fontId="4" fillId="0" borderId="8" xfId="0" applyFont="1" applyBorder="1"/>
    <xf numFmtId="0" fontId="4" fillId="0" borderId="9" xfId="0" applyFont="1" applyBorder="1"/>
    <xf numFmtId="168" fontId="4" fillId="0" borderId="10" xfId="0" applyNumberFormat="1" applyFont="1" applyBorder="1"/>
    <xf numFmtId="0" fontId="4" fillId="0" borderId="1" xfId="0" applyFont="1" applyBorder="1" applyAlignment="1">
      <alignment horizontal="center"/>
    </xf>
    <xf numFmtId="0" fontId="4" fillId="0" borderId="12" xfId="0" applyFont="1" applyBorder="1" applyAlignment="1">
      <alignment horizontal="center"/>
    </xf>
    <xf numFmtId="0" fontId="6" fillId="0" borderId="2" xfId="0" applyFont="1" applyBorder="1" applyAlignment="1">
      <alignment horizontal="center" vertical="center"/>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7" fillId="0" borderId="14" xfId="0" applyFont="1" applyBorder="1"/>
    <xf numFmtId="0" fontId="4" fillId="0" borderId="15" xfId="0" applyFont="1" applyBorder="1" applyAlignment="1">
      <alignment horizontal="right"/>
    </xf>
    <xf numFmtId="0" fontId="15" fillId="0" borderId="15" xfId="0" applyFont="1" applyBorder="1" applyAlignment="1">
      <alignment horizontal="right"/>
    </xf>
    <xf numFmtId="0" fontId="7" fillId="0" borderId="16" xfId="0" applyFont="1" applyBorder="1"/>
  </cellXfs>
  <cellStyles count="7">
    <cellStyle name="Comma 2" xfId="2"/>
    <cellStyle name="Comma 3" xfId="4"/>
    <cellStyle name="Normal" xfId="0" builtinId="0"/>
    <cellStyle name="Normal 2" xfId="1"/>
    <cellStyle name="Normal 3" xfId="3"/>
    <cellStyle name="Normal 4" xfId="5"/>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990600</xdr:colOff>
      <xdr:row>3</xdr:row>
      <xdr:rowOff>0</xdr:rowOff>
    </xdr:from>
    <xdr:ext cx="0" cy="209550"/>
    <xdr:sp macro="" textlink="">
      <xdr:nvSpPr>
        <xdr:cNvPr id="5188" name="Text Box 7"/>
        <xdr:cNvSpPr txBox="1">
          <a:spLocks noChangeArrowheads="1"/>
        </xdr:cNvSpPr>
      </xdr:nvSpPr>
      <xdr:spPr bwMode="auto">
        <a:xfrm>
          <a:off x="6962775" y="0"/>
          <a:ext cx="0" cy="209550"/>
        </a:xfrm>
        <a:prstGeom prst="rect">
          <a:avLst/>
        </a:prstGeom>
        <a:noFill/>
        <a:ln w="9525">
          <a:noFill/>
          <a:miter lim="800000"/>
          <a:headEnd/>
          <a:tailEnd/>
        </a:ln>
      </xdr:spPr>
    </xdr:sp>
    <xdr:clientData/>
  </xdr:oneCellAnchor>
  <xdr:oneCellAnchor>
    <xdr:from>
      <xdr:col>3</xdr:col>
      <xdr:colOff>990600</xdr:colOff>
      <xdr:row>3</xdr:row>
      <xdr:rowOff>0</xdr:rowOff>
    </xdr:from>
    <xdr:ext cx="0" cy="209550"/>
    <xdr:sp macro="" textlink="">
      <xdr:nvSpPr>
        <xdr:cNvPr id="5189" name="Text Box 7"/>
        <xdr:cNvSpPr txBox="1">
          <a:spLocks noChangeArrowheads="1"/>
        </xdr:cNvSpPr>
      </xdr:nvSpPr>
      <xdr:spPr bwMode="auto">
        <a:xfrm>
          <a:off x="6962775" y="0"/>
          <a:ext cx="0" cy="209550"/>
        </a:xfrm>
        <a:prstGeom prst="rect">
          <a:avLst/>
        </a:prstGeom>
        <a:noFill/>
        <a:ln w="9525">
          <a:noFill/>
          <a:miter lim="800000"/>
          <a:headEnd/>
          <a:tailEnd/>
        </a:ln>
      </xdr:spPr>
    </xdr:sp>
    <xdr:clientData/>
  </xdr:oneCellAnchor>
  <xdr:oneCellAnchor>
    <xdr:from>
      <xdr:col>2</xdr:col>
      <xdr:colOff>1295400</xdr:colOff>
      <xdr:row>3</xdr:row>
      <xdr:rowOff>0</xdr:rowOff>
    </xdr:from>
    <xdr:ext cx="76200" cy="304800"/>
    <xdr:sp macro="" textlink="">
      <xdr:nvSpPr>
        <xdr:cNvPr id="5190" name="Text Box 34"/>
        <xdr:cNvSpPr txBox="1">
          <a:spLocks noChangeArrowheads="1"/>
        </xdr:cNvSpPr>
      </xdr:nvSpPr>
      <xdr:spPr bwMode="auto">
        <a:xfrm>
          <a:off x="2676525" y="0"/>
          <a:ext cx="76200" cy="304800"/>
        </a:xfrm>
        <a:prstGeom prst="rect">
          <a:avLst/>
        </a:prstGeom>
        <a:noFill/>
        <a:ln w="9525">
          <a:noFill/>
          <a:miter lim="800000"/>
          <a:headEnd/>
          <a:tailEnd/>
        </a:ln>
      </xdr:spPr>
    </xdr:sp>
    <xdr:clientData/>
  </xdr:oneCellAnchor>
  <xdr:oneCellAnchor>
    <xdr:from>
      <xdr:col>3</xdr:col>
      <xdr:colOff>990600</xdr:colOff>
      <xdr:row>3</xdr:row>
      <xdr:rowOff>0</xdr:rowOff>
    </xdr:from>
    <xdr:ext cx="0" cy="209550"/>
    <xdr:sp macro="" textlink="">
      <xdr:nvSpPr>
        <xdr:cNvPr id="5191" name="Text Box 7"/>
        <xdr:cNvSpPr txBox="1">
          <a:spLocks noChangeArrowheads="1"/>
        </xdr:cNvSpPr>
      </xdr:nvSpPr>
      <xdr:spPr bwMode="auto">
        <a:xfrm>
          <a:off x="6962775" y="0"/>
          <a:ext cx="0" cy="209550"/>
        </a:xfrm>
        <a:prstGeom prst="rect">
          <a:avLst/>
        </a:prstGeom>
        <a:noFill/>
        <a:ln w="9525">
          <a:noFill/>
          <a:miter lim="800000"/>
          <a:headEnd/>
          <a:tailEnd/>
        </a:ln>
      </xdr:spPr>
    </xdr:sp>
    <xdr:clientData/>
  </xdr:oneCellAnchor>
  <xdr:oneCellAnchor>
    <xdr:from>
      <xdr:col>3</xdr:col>
      <xdr:colOff>990600</xdr:colOff>
      <xdr:row>3</xdr:row>
      <xdr:rowOff>0</xdr:rowOff>
    </xdr:from>
    <xdr:ext cx="0" cy="209550"/>
    <xdr:sp macro="" textlink="">
      <xdr:nvSpPr>
        <xdr:cNvPr id="5192" name="Text Box 7"/>
        <xdr:cNvSpPr txBox="1">
          <a:spLocks noChangeArrowheads="1"/>
        </xdr:cNvSpPr>
      </xdr:nvSpPr>
      <xdr:spPr bwMode="auto">
        <a:xfrm>
          <a:off x="6962775" y="0"/>
          <a:ext cx="0" cy="209550"/>
        </a:xfrm>
        <a:prstGeom prst="rect">
          <a:avLst/>
        </a:prstGeom>
        <a:noFill/>
        <a:ln w="9525">
          <a:noFill/>
          <a:miter lim="800000"/>
          <a:headEnd/>
          <a:tailEnd/>
        </a:ln>
      </xdr:spPr>
    </xdr:sp>
    <xdr:clientData/>
  </xdr:oneCellAnchor>
  <xdr:oneCellAnchor>
    <xdr:from>
      <xdr:col>2</xdr:col>
      <xdr:colOff>990600</xdr:colOff>
      <xdr:row>3</xdr:row>
      <xdr:rowOff>0</xdr:rowOff>
    </xdr:from>
    <xdr:ext cx="76200" cy="304800"/>
    <xdr:sp macro="" textlink="">
      <xdr:nvSpPr>
        <xdr:cNvPr id="5193" name="Text Box 34"/>
        <xdr:cNvSpPr txBox="1">
          <a:spLocks noChangeArrowheads="1"/>
        </xdr:cNvSpPr>
      </xdr:nvSpPr>
      <xdr:spPr bwMode="auto">
        <a:xfrm>
          <a:off x="2371725" y="0"/>
          <a:ext cx="76200" cy="3048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19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19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19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19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276225"/>
    <xdr:sp macro="" textlink="">
      <xdr:nvSpPr>
        <xdr:cNvPr id="5198" name="Text Box 34"/>
        <xdr:cNvSpPr txBox="1">
          <a:spLocks noChangeArrowheads="1"/>
        </xdr:cNvSpPr>
      </xdr:nvSpPr>
      <xdr:spPr bwMode="auto">
        <a:xfrm>
          <a:off x="2371725" y="0"/>
          <a:ext cx="76200" cy="276225"/>
        </a:xfrm>
        <a:prstGeom prst="rect">
          <a:avLst/>
        </a:prstGeom>
        <a:noFill/>
        <a:ln w="9525">
          <a:noFill/>
          <a:miter lim="800000"/>
          <a:headEnd/>
          <a:tailEnd/>
        </a:ln>
      </xdr:spPr>
    </xdr:sp>
    <xdr:clientData/>
  </xdr:oneCellAnchor>
  <xdr:oneCellAnchor>
    <xdr:from>
      <xdr:col>2</xdr:col>
      <xdr:colOff>990600</xdr:colOff>
      <xdr:row>3</xdr:row>
      <xdr:rowOff>0</xdr:rowOff>
    </xdr:from>
    <xdr:ext cx="76200" cy="276225"/>
    <xdr:sp macro="" textlink="">
      <xdr:nvSpPr>
        <xdr:cNvPr id="5199" name="Text Box 34"/>
        <xdr:cNvSpPr txBox="1">
          <a:spLocks noChangeArrowheads="1"/>
        </xdr:cNvSpPr>
      </xdr:nvSpPr>
      <xdr:spPr bwMode="auto">
        <a:xfrm>
          <a:off x="2371725" y="0"/>
          <a:ext cx="76200" cy="276225"/>
        </a:xfrm>
        <a:prstGeom prst="rect">
          <a:avLst/>
        </a:prstGeom>
        <a:noFill/>
        <a:ln w="9525">
          <a:noFill/>
          <a:miter lim="800000"/>
          <a:headEnd/>
          <a:tailEnd/>
        </a:ln>
      </xdr:spPr>
    </xdr:sp>
    <xdr:clientData/>
  </xdr:oneCellAnchor>
  <xdr:oneCellAnchor>
    <xdr:from>
      <xdr:col>2</xdr:col>
      <xdr:colOff>990600</xdr:colOff>
      <xdr:row>3</xdr:row>
      <xdr:rowOff>0</xdr:rowOff>
    </xdr:from>
    <xdr:ext cx="76200" cy="276225"/>
    <xdr:sp macro="" textlink="">
      <xdr:nvSpPr>
        <xdr:cNvPr id="5200" name="Text Box 34"/>
        <xdr:cNvSpPr txBox="1">
          <a:spLocks noChangeArrowheads="1"/>
        </xdr:cNvSpPr>
      </xdr:nvSpPr>
      <xdr:spPr bwMode="auto">
        <a:xfrm>
          <a:off x="2371725" y="0"/>
          <a:ext cx="76200" cy="276225"/>
        </a:xfrm>
        <a:prstGeom prst="rect">
          <a:avLst/>
        </a:prstGeom>
        <a:noFill/>
        <a:ln w="9525">
          <a:noFill/>
          <a:miter lim="800000"/>
          <a:headEnd/>
          <a:tailEnd/>
        </a:ln>
      </xdr:spPr>
    </xdr:sp>
    <xdr:clientData/>
  </xdr:oneCellAnchor>
  <xdr:oneCellAnchor>
    <xdr:from>
      <xdr:col>2</xdr:col>
      <xdr:colOff>990600</xdr:colOff>
      <xdr:row>3</xdr:row>
      <xdr:rowOff>0</xdr:rowOff>
    </xdr:from>
    <xdr:ext cx="76200" cy="276225"/>
    <xdr:sp macro="" textlink="">
      <xdr:nvSpPr>
        <xdr:cNvPr id="5201" name="Text Box 34"/>
        <xdr:cNvSpPr txBox="1">
          <a:spLocks noChangeArrowheads="1"/>
        </xdr:cNvSpPr>
      </xdr:nvSpPr>
      <xdr:spPr bwMode="auto">
        <a:xfrm>
          <a:off x="2371725" y="0"/>
          <a:ext cx="76200" cy="276225"/>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0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0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0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0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0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0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0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0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1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1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1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1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1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1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1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1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2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2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2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2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2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2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2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2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2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2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3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3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3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3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3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3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3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3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3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4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4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4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4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4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4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4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4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4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4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5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5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5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5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5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5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5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5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5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5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6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6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6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6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6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6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6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6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6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6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7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7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7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7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7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7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7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7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7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7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8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8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8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8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8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8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8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8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8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8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9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9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29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9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9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9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9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9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9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29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0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0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0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0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0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0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0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0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0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0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1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1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1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1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1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1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1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1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2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2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2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2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2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2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2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2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2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2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3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3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3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3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3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3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3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3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3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4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4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4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4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4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4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4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4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4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4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5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5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5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5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5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5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5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5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5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6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6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6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6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6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6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6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6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6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6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7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7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7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7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7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7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7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7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7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7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8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8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8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8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8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8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8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8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8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8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9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9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9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9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9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9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9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39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9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39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0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0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0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0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0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0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0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0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0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0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1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1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1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1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1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1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1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1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2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2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2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2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2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2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2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2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2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2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3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3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3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3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3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3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3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3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3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3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4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4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4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4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4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4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4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4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4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4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5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5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5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5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5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5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5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5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5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6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6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6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6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6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6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6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6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6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6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7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7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7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7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7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7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7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7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7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7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8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8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8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8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8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8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8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8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8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8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9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9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9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9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9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9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9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49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9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49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0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0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0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0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0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0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0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0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0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0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1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1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1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1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1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1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1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1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1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2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2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2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2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2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2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2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2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2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2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3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3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3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3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3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3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3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3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3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4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4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4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4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4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4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4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4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4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4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5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5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5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5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5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5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5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5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5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5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6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6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6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6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6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6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6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6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6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6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7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7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7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7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7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7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7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7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7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7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8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8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8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8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8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8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8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8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8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8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9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9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9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9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9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9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9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59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9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59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0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0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0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0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0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0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0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0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0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0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1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1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1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1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1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1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1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1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1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2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2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2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2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2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2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2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2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2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2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3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3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3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3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3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3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3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3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3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3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4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4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4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4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4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4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4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4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4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4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5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5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5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5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5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5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5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5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5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6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6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6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6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6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6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6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6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6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6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7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7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7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7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7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7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7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7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7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7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8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8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8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8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8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8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8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8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8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8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9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9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9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9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9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9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9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9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69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69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0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0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0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0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0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0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0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0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0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0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1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1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1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1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1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1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1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1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2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2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2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2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2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2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2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2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2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2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3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3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3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3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3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3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3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3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3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4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4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4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4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4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4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4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4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4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4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5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5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5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5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5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5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5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5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5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6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6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6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6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6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6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6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6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6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6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7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7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7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7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7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7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7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7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7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7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8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8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8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8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8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8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8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8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8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8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9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9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9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9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9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9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9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9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79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79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0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0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0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0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0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0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0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0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0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0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1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1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1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1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1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1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1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1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2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2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2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2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2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2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2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2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2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2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3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3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3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3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3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3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3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3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3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4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4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4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4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4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4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4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4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4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4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5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5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5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5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5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5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5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5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5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6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6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6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6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6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6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6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6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6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6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7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7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7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7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7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7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7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7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7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7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8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8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8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8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8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8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8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8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8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8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9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9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9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9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9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9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9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9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89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89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0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0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0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0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0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0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0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0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0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0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1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1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1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1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1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1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1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1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1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2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2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2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2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2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2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2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2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2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2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3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3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3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3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3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3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3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3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3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3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4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4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4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4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4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4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4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4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4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4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5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5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5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5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5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5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5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5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5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6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6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6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6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6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6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6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6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6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6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7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7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7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7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7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7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7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7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7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7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8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8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8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8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8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8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8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8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8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8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9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9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9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9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9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9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9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599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9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599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0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0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0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0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0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0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0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0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0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0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1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1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1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1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1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1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1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1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1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2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2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2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2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2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2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2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2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2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2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3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3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3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3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3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3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3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3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3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4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4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4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4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4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4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4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4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4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4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5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5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5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5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5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5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5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5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5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5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6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6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6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6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6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6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6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6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6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6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7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7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7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7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7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7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7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7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7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7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8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8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8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8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8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8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8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8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8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8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9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9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9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9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9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9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9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9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09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09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0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0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0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0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0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0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0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0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0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0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1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1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1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1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1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1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1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1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2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2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2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2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2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2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2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2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2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2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3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3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3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3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3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3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3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3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3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4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4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4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4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4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4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4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4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4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4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5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5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5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5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5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5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5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5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5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6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6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6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6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6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6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6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6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6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6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7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7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7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7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7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7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7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7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7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7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8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8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8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8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8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8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8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8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8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8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9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9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9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9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9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9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9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19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9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19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0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0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0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0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0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0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0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0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0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0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1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1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1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1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1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1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1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1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2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2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2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2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2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2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2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2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2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2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3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3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3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3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3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3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3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3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3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3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4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4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4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4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4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4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4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4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4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4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5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5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5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5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5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5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5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5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5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5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6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6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6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6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6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6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6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6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6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6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7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7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7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7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7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7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7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7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7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7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8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8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8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8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8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8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8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8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8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8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9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9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9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9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9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9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9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9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29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29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0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0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0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0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0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0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0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0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0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0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1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1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1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1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1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1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1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1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1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1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2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2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2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2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2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2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2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2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2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2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3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3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3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3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3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3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3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3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3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3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4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4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4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4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4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4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4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4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4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4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5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5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5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5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5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5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5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5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5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5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6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6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6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6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6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6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6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6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6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6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7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7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7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7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7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7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7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7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7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7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8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8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8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8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8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8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8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8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8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8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9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9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9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9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9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9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9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9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39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39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0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0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0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0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0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0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0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0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0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0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1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1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1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1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1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1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1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1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2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2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2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2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2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2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2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2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2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2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3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3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3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3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3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3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3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3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3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4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4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4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4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4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4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4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4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4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4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5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5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5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5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5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5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5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5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5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6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6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6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6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6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6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89442"/>
    <xdr:sp macro="" textlink="">
      <xdr:nvSpPr>
        <xdr:cNvPr id="6466" name="Text Box 34"/>
        <xdr:cNvSpPr txBox="1">
          <a:spLocks noChangeArrowheads="1"/>
        </xdr:cNvSpPr>
      </xdr:nvSpPr>
      <xdr:spPr bwMode="auto">
        <a:xfrm>
          <a:off x="2371725" y="0"/>
          <a:ext cx="76200" cy="189442"/>
        </a:xfrm>
        <a:prstGeom prst="rect">
          <a:avLst/>
        </a:prstGeom>
        <a:noFill/>
        <a:ln w="9525">
          <a:noFill/>
          <a:miter lim="800000"/>
          <a:headEnd/>
          <a:tailEnd/>
        </a:ln>
      </xdr:spPr>
    </xdr:sp>
    <xdr:clientData/>
  </xdr:oneCellAnchor>
  <xdr:oneCellAnchor>
    <xdr:from>
      <xdr:col>2</xdr:col>
      <xdr:colOff>990600</xdr:colOff>
      <xdr:row>3</xdr:row>
      <xdr:rowOff>0</xdr:rowOff>
    </xdr:from>
    <xdr:ext cx="76200" cy="189442"/>
    <xdr:sp macro="" textlink="">
      <xdr:nvSpPr>
        <xdr:cNvPr id="6467" name="Text Box 34"/>
        <xdr:cNvSpPr txBox="1">
          <a:spLocks noChangeArrowheads="1"/>
        </xdr:cNvSpPr>
      </xdr:nvSpPr>
      <xdr:spPr bwMode="auto">
        <a:xfrm>
          <a:off x="2371725" y="0"/>
          <a:ext cx="76200" cy="189442"/>
        </a:xfrm>
        <a:prstGeom prst="rect">
          <a:avLst/>
        </a:prstGeom>
        <a:noFill/>
        <a:ln w="9525">
          <a:noFill/>
          <a:miter lim="800000"/>
          <a:headEnd/>
          <a:tailEnd/>
        </a:ln>
      </xdr:spPr>
    </xdr:sp>
    <xdr:clientData/>
  </xdr:oneCellAnchor>
  <xdr:oneCellAnchor>
    <xdr:from>
      <xdr:col>2</xdr:col>
      <xdr:colOff>990600</xdr:colOff>
      <xdr:row>3</xdr:row>
      <xdr:rowOff>0</xdr:rowOff>
    </xdr:from>
    <xdr:ext cx="76200" cy="189442"/>
    <xdr:sp macro="" textlink="">
      <xdr:nvSpPr>
        <xdr:cNvPr id="6468" name="Text Box 34"/>
        <xdr:cNvSpPr txBox="1">
          <a:spLocks noChangeArrowheads="1"/>
        </xdr:cNvSpPr>
      </xdr:nvSpPr>
      <xdr:spPr bwMode="auto">
        <a:xfrm>
          <a:off x="2371725" y="0"/>
          <a:ext cx="76200" cy="189442"/>
        </a:xfrm>
        <a:prstGeom prst="rect">
          <a:avLst/>
        </a:prstGeom>
        <a:noFill/>
        <a:ln w="9525">
          <a:noFill/>
          <a:miter lim="800000"/>
          <a:headEnd/>
          <a:tailEnd/>
        </a:ln>
      </xdr:spPr>
    </xdr:sp>
    <xdr:clientData/>
  </xdr:oneCellAnchor>
  <xdr:oneCellAnchor>
    <xdr:from>
      <xdr:col>2</xdr:col>
      <xdr:colOff>990600</xdr:colOff>
      <xdr:row>3</xdr:row>
      <xdr:rowOff>0</xdr:rowOff>
    </xdr:from>
    <xdr:ext cx="76200" cy="189442"/>
    <xdr:sp macro="" textlink="">
      <xdr:nvSpPr>
        <xdr:cNvPr id="6469" name="Text Box 34"/>
        <xdr:cNvSpPr txBox="1">
          <a:spLocks noChangeArrowheads="1"/>
        </xdr:cNvSpPr>
      </xdr:nvSpPr>
      <xdr:spPr bwMode="auto">
        <a:xfrm>
          <a:off x="2371725" y="0"/>
          <a:ext cx="76200" cy="189442"/>
        </a:xfrm>
        <a:prstGeom prst="rect">
          <a:avLst/>
        </a:prstGeom>
        <a:noFill/>
        <a:ln w="9525">
          <a:noFill/>
          <a:miter lim="800000"/>
          <a:headEnd/>
          <a:tailEnd/>
        </a:ln>
      </xdr:spPr>
    </xdr:sp>
    <xdr:clientData/>
  </xdr:oneCellAnchor>
  <xdr:oneCellAnchor>
    <xdr:from>
      <xdr:col>2</xdr:col>
      <xdr:colOff>990600</xdr:colOff>
      <xdr:row>3</xdr:row>
      <xdr:rowOff>0</xdr:rowOff>
    </xdr:from>
    <xdr:ext cx="76200" cy="189442"/>
    <xdr:sp macro="" textlink="">
      <xdr:nvSpPr>
        <xdr:cNvPr id="6470" name="Text Box 34"/>
        <xdr:cNvSpPr txBox="1">
          <a:spLocks noChangeArrowheads="1"/>
        </xdr:cNvSpPr>
      </xdr:nvSpPr>
      <xdr:spPr bwMode="auto">
        <a:xfrm>
          <a:off x="2371725" y="0"/>
          <a:ext cx="76200" cy="189442"/>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7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7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7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7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7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7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7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7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7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8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8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8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8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8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8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8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8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8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8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9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9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9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9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9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9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9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9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49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49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0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0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0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0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0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0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0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0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0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0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1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1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1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1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1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1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1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1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1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1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2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2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2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2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2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2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2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2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2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2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3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3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3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3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3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3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3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3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3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4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4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4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4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4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4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4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4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4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4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5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5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5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5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5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5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5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5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5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5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6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6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6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6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6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6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6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6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6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6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7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7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7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7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7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7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7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7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7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7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8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8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8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8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8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8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8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8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8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8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9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9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9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59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9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9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9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9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9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59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0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0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0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0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0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0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0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0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0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0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1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1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1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1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1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1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1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1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2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2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2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2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2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2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2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2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2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2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3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3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3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3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3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3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3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3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3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4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4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4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4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4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4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4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4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4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4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5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5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5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5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5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5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5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5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5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6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6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6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6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6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6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6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6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6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6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7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7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7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7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7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7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7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7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7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7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8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8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8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8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8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8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8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8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8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8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9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9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9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9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9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9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9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69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9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69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0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0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0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0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0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0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0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0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0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0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1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1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1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1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1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1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1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1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2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2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2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2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2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2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2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2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2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2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3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3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3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3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3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3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3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3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3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4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4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4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4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4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4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4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4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4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4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5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5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5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5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5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5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5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5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5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6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6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6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6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6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6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6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6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6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6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7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7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7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7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7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7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7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7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7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7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8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8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8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8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8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8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8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8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8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8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9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9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9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9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9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9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9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9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79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79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0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0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0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0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0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0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0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0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0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0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1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1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1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1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1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1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1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1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1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1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2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2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2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2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2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2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2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2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2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2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3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3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3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3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3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3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3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3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3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4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4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4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4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4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4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4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4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4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4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5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5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5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5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5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5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5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5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5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6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6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6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6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6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6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6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6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6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6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7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7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7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7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7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7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7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7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7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7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8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8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8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8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8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8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8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8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8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8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9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9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9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9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9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9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9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89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9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89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0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0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0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0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0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0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0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0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0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0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1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1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1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1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1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1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1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1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2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2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2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2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2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2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2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2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2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2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3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3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3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3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3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3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3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3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3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3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4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4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4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4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4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4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4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4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4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4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5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5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5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5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5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5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5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5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5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6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6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6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6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6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6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6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6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6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6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7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7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7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7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7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7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7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7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7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7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8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8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8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8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8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8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8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8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8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8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9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9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9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9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9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699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9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9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9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699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0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0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0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0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0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0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0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0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0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0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1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1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1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1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1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1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1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1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1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2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2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2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2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2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2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2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2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2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2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3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3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3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3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3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3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3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3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3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4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4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4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4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4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4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4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4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4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4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5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5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5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5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5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5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5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5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5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6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6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6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6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6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6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6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6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6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6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7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7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7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7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7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7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7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7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7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7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8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8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8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8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8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8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8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8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8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8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9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9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9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9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9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9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9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9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09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09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0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0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0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0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0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0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0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0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0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0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1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1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1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1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1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1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1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1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2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2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2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2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2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2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2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2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2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2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3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3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3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3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3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3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3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3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3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3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4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4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4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4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4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4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4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4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4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4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5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5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5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5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5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5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5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5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5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6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6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6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6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6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6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6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6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6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6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7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7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7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7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7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7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7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7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7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7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8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8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8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8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8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8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8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8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8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8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9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9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9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9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9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9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9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9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19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19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0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0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0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0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0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0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0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0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0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0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1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1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1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1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1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1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1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1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1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1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2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2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2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2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2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2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2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2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2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2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3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3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3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3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3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3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3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3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3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4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4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4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4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4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4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4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4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4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4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5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5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5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5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5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5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5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5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5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5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6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6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6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6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6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6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6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6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6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6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7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7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7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7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7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7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7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7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7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7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8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8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8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8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8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8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8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8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8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8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9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9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9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9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9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9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9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9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29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29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0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0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0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0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0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0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0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0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0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0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1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1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1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1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1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1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1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1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1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2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2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2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2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2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2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2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2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2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2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3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3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3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3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3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3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3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3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3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4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4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4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4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4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4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4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4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4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4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5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5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5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5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5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5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5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5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5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6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6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6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6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6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6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6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6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6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6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7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7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7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7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7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7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7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7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7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7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8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8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8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8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8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8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8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8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8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8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9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9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9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9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9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9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9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9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39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39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0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0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0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0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0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0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0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0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0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0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1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1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1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1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1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1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1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1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1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1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2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2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2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2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2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2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2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2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2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2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3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3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3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3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3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3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3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3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3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3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4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4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4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4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4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45"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46"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47"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48"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49"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5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5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52"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5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54"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5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5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5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5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5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6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6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6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6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6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6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66"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67"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68"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6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70"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71"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7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73"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89442"/>
    <xdr:sp macro="" textlink="">
      <xdr:nvSpPr>
        <xdr:cNvPr id="7474" name="Text Box 34"/>
        <xdr:cNvSpPr txBox="1">
          <a:spLocks noChangeArrowheads="1"/>
        </xdr:cNvSpPr>
      </xdr:nvSpPr>
      <xdr:spPr bwMode="auto">
        <a:xfrm>
          <a:off x="2371725" y="0"/>
          <a:ext cx="76200" cy="189442"/>
        </a:xfrm>
        <a:prstGeom prst="rect">
          <a:avLst/>
        </a:prstGeom>
        <a:noFill/>
        <a:ln w="9525">
          <a:noFill/>
          <a:miter lim="800000"/>
          <a:headEnd/>
          <a:tailEnd/>
        </a:ln>
      </xdr:spPr>
    </xdr:sp>
    <xdr:clientData/>
  </xdr:oneCellAnchor>
  <xdr:oneCellAnchor>
    <xdr:from>
      <xdr:col>2</xdr:col>
      <xdr:colOff>990600</xdr:colOff>
      <xdr:row>3</xdr:row>
      <xdr:rowOff>0</xdr:rowOff>
    </xdr:from>
    <xdr:ext cx="76200" cy="189442"/>
    <xdr:sp macro="" textlink="">
      <xdr:nvSpPr>
        <xdr:cNvPr id="7475" name="Text Box 34"/>
        <xdr:cNvSpPr txBox="1">
          <a:spLocks noChangeArrowheads="1"/>
        </xdr:cNvSpPr>
      </xdr:nvSpPr>
      <xdr:spPr bwMode="auto">
        <a:xfrm>
          <a:off x="2371725" y="0"/>
          <a:ext cx="76200" cy="189442"/>
        </a:xfrm>
        <a:prstGeom prst="rect">
          <a:avLst/>
        </a:prstGeom>
        <a:noFill/>
        <a:ln w="9525">
          <a:noFill/>
          <a:miter lim="800000"/>
          <a:headEnd/>
          <a:tailEnd/>
        </a:ln>
      </xdr:spPr>
    </xdr:sp>
    <xdr:clientData/>
  </xdr:oneCellAnchor>
  <xdr:oneCellAnchor>
    <xdr:from>
      <xdr:col>2</xdr:col>
      <xdr:colOff>990600</xdr:colOff>
      <xdr:row>3</xdr:row>
      <xdr:rowOff>0</xdr:rowOff>
    </xdr:from>
    <xdr:ext cx="76200" cy="189442"/>
    <xdr:sp macro="" textlink="">
      <xdr:nvSpPr>
        <xdr:cNvPr id="7476" name="Text Box 34"/>
        <xdr:cNvSpPr txBox="1">
          <a:spLocks noChangeArrowheads="1"/>
        </xdr:cNvSpPr>
      </xdr:nvSpPr>
      <xdr:spPr bwMode="auto">
        <a:xfrm>
          <a:off x="2371725" y="0"/>
          <a:ext cx="76200" cy="189442"/>
        </a:xfrm>
        <a:prstGeom prst="rect">
          <a:avLst/>
        </a:prstGeom>
        <a:noFill/>
        <a:ln w="9525">
          <a:noFill/>
          <a:miter lim="800000"/>
          <a:headEnd/>
          <a:tailEnd/>
        </a:ln>
      </xdr:spPr>
    </xdr:sp>
    <xdr:clientData/>
  </xdr:oneCellAnchor>
  <xdr:oneCellAnchor>
    <xdr:from>
      <xdr:col>2</xdr:col>
      <xdr:colOff>990600</xdr:colOff>
      <xdr:row>3</xdr:row>
      <xdr:rowOff>0</xdr:rowOff>
    </xdr:from>
    <xdr:ext cx="76200" cy="189442"/>
    <xdr:sp macro="" textlink="">
      <xdr:nvSpPr>
        <xdr:cNvPr id="7477" name="Text Box 34"/>
        <xdr:cNvSpPr txBox="1">
          <a:spLocks noChangeArrowheads="1"/>
        </xdr:cNvSpPr>
      </xdr:nvSpPr>
      <xdr:spPr bwMode="auto">
        <a:xfrm>
          <a:off x="2371725" y="0"/>
          <a:ext cx="76200" cy="189442"/>
        </a:xfrm>
        <a:prstGeom prst="rect">
          <a:avLst/>
        </a:prstGeom>
        <a:noFill/>
        <a:ln w="9525">
          <a:noFill/>
          <a:miter lim="800000"/>
          <a:headEnd/>
          <a:tailEnd/>
        </a:ln>
      </xdr:spPr>
    </xdr:sp>
    <xdr:clientData/>
  </xdr:oneCellAnchor>
  <xdr:oneCellAnchor>
    <xdr:from>
      <xdr:col>2</xdr:col>
      <xdr:colOff>990600</xdr:colOff>
      <xdr:row>3</xdr:row>
      <xdr:rowOff>0</xdr:rowOff>
    </xdr:from>
    <xdr:ext cx="76200" cy="189442"/>
    <xdr:sp macro="" textlink="">
      <xdr:nvSpPr>
        <xdr:cNvPr id="7478" name="Text Box 34"/>
        <xdr:cNvSpPr txBox="1">
          <a:spLocks noChangeArrowheads="1"/>
        </xdr:cNvSpPr>
      </xdr:nvSpPr>
      <xdr:spPr bwMode="auto">
        <a:xfrm>
          <a:off x="2371725" y="0"/>
          <a:ext cx="76200" cy="189442"/>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79"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80"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81"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82"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83"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3</xdr:col>
      <xdr:colOff>990600</xdr:colOff>
      <xdr:row>3</xdr:row>
      <xdr:rowOff>0</xdr:rowOff>
    </xdr:from>
    <xdr:ext cx="0" cy="190500"/>
    <xdr:sp macro="" textlink="">
      <xdr:nvSpPr>
        <xdr:cNvPr id="7484" name="Text Box 7"/>
        <xdr:cNvSpPr txBox="1">
          <a:spLocks noChangeArrowheads="1"/>
        </xdr:cNvSpPr>
      </xdr:nvSpPr>
      <xdr:spPr bwMode="auto">
        <a:xfrm>
          <a:off x="6962775" y="0"/>
          <a:ext cx="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190500"/>
    <xdr:sp macro="" textlink="">
      <xdr:nvSpPr>
        <xdr:cNvPr id="7485" name="Text Box 34"/>
        <xdr:cNvSpPr txBox="1">
          <a:spLocks noChangeArrowheads="1"/>
        </xdr:cNvSpPr>
      </xdr:nvSpPr>
      <xdr:spPr bwMode="auto">
        <a:xfrm>
          <a:off x="2371725" y="0"/>
          <a:ext cx="76200" cy="190500"/>
        </a:xfrm>
        <a:prstGeom prst="rect">
          <a:avLst/>
        </a:prstGeom>
        <a:noFill/>
        <a:ln w="9525">
          <a:noFill/>
          <a:miter lim="800000"/>
          <a:headEnd/>
          <a:tailEnd/>
        </a:ln>
      </xdr:spPr>
    </xdr:sp>
    <xdr:clientData/>
  </xdr:oneCellAnchor>
  <xdr:oneCellAnchor>
    <xdr:from>
      <xdr:col>2</xdr:col>
      <xdr:colOff>990600</xdr:colOff>
      <xdr:row>3</xdr:row>
      <xdr:rowOff>0</xdr:rowOff>
    </xdr:from>
    <xdr:ext cx="76200" cy="258417"/>
    <xdr:sp macro="" textlink="">
      <xdr:nvSpPr>
        <xdr:cNvPr id="7486" name="Text Box 34"/>
        <xdr:cNvSpPr txBox="1">
          <a:spLocks noChangeArrowheads="1"/>
        </xdr:cNvSpPr>
      </xdr:nvSpPr>
      <xdr:spPr bwMode="auto">
        <a:xfrm>
          <a:off x="2371725" y="0"/>
          <a:ext cx="76200" cy="258417"/>
        </a:xfrm>
        <a:prstGeom prst="rect">
          <a:avLst/>
        </a:prstGeom>
        <a:noFill/>
        <a:ln w="9525">
          <a:noFill/>
          <a:miter lim="800000"/>
          <a:headEnd/>
          <a:tailEnd/>
        </a:ln>
      </xdr:spPr>
    </xdr:sp>
    <xdr:clientData/>
  </xdr:oneCellAnchor>
  <xdr:oneCellAnchor>
    <xdr:from>
      <xdr:col>2</xdr:col>
      <xdr:colOff>990600</xdr:colOff>
      <xdr:row>3</xdr:row>
      <xdr:rowOff>0</xdr:rowOff>
    </xdr:from>
    <xdr:ext cx="76200" cy="258417"/>
    <xdr:sp macro="" textlink="">
      <xdr:nvSpPr>
        <xdr:cNvPr id="7487" name="Text Box 34"/>
        <xdr:cNvSpPr txBox="1">
          <a:spLocks noChangeArrowheads="1"/>
        </xdr:cNvSpPr>
      </xdr:nvSpPr>
      <xdr:spPr bwMode="auto">
        <a:xfrm>
          <a:off x="2371725" y="0"/>
          <a:ext cx="76200" cy="258417"/>
        </a:xfrm>
        <a:prstGeom prst="rect">
          <a:avLst/>
        </a:prstGeom>
        <a:noFill/>
        <a:ln w="9525">
          <a:noFill/>
          <a:miter lim="800000"/>
          <a:headEnd/>
          <a:tailEnd/>
        </a:ln>
      </xdr:spPr>
    </xdr:sp>
    <xdr:clientData/>
  </xdr:oneCellAnchor>
  <xdr:oneCellAnchor>
    <xdr:from>
      <xdr:col>2</xdr:col>
      <xdr:colOff>990600</xdr:colOff>
      <xdr:row>3</xdr:row>
      <xdr:rowOff>0</xdr:rowOff>
    </xdr:from>
    <xdr:ext cx="76200" cy="258417"/>
    <xdr:sp macro="" textlink="">
      <xdr:nvSpPr>
        <xdr:cNvPr id="7488" name="Text Box 34"/>
        <xdr:cNvSpPr txBox="1">
          <a:spLocks noChangeArrowheads="1"/>
        </xdr:cNvSpPr>
      </xdr:nvSpPr>
      <xdr:spPr bwMode="auto">
        <a:xfrm>
          <a:off x="2371725" y="0"/>
          <a:ext cx="76200" cy="258417"/>
        </a:xfrm>
        <a:prstGeom prst="rect">
          <a:avLst/>
        </a:prstGeom>
        <a:noFill/>
        <a:ln w="9525">
          <a:noFill/>
          <a:miter lim="800000"/>
          <a:headEnd/>
          <a:tailEnd/>
        </a:ln>
      </xdr:spPr>
    </xdr:sp>
    <xdr:clientData/>
  </xdr:oneCellAnchor>
  <xdr:twoCellAnchor editAs="oneCell">
    <xdr:from>
      <xdr:col>2</xdr:col>
      <xdr:colOff>990600</xdr:colOff>
      <xdr:row>9</xdr:row>
      <xdr:rowOff>0</xdr:rowOff>
    </xdr:from>
    <xdr:to>
      <xdr:col>2</xdr:col>
      <xdr:colOff>1066800</xdr:colOff>
      <xdr:row>10</xdr:row>
      <xdr:rowOff>428626</xdr:rowOff>
    </xdr:to>
    <xdr:sp macro="" textlink="">
      <xdr:nvSpPr>
        <xdr:cNvPr id="7489" name="Text Box 34"/>
        <xdr:cNvSpPr txBox="1">
          <a:spLocks noChangeArrowheads="1"/>
        </xdr:cNvSpPr>
      </xdr:nvSpPr>
      <xdr:spPr bwMode="auto">
        <a:xfrm>
          <a:off x="2371725" y="3457575"/>
          <a:ext cx="76200" cy="409576"/>
        </a:xfrm>
        <a:prstGeom prst="rect">
          <a:avLst/>
        </a:prstGeom>
        <a:noFill/>
        <a:ln w="9525">
          <a:noFill/>
          <a:miter lim="800000"/>
          <a:headEnd/>
          <a:tailEnd/>
        </a:ln>
      </xdr:spPr>
    </xdr:sp>
    <xdr:clientData/>
  </xdr:twoCellAnchor>
  <xdr:twoCellAnchor editAs="oneCell">
    <xdr:from>
      <xdr:col>2</xdr:col>
      <xdr:colOff>990600</xdr:colOff>
      <xdr:row>9</xdr:row>
      <xdr:rowOff>0</xdr:rowOff>
    </xdr:from>
    <xdr:to>
      <xdr:col>2</xdr:col>
      <xdr:colOff>1066800</xdr:colOff>
      <xdr:row>10</xdr:row>
      <xdr:rowOff>428626</xdr:rowOff>
    </xdr:to>
    <xdr:sp macro="" textlink="">
      <xdr:nvSpPr>
        <xdr:cNvPr id="7490" name="Text Box 34"/>
        <xdr:cNvSpPr txBox="1">
          <a:spLocks noChangeArrowheads="1"/>
        </xdr:cNvSpPr>
      </xdr:nvSpPr>
      <xdr:spPr bwMode="auto">
        <a:xfrm>
          <a:off x="2371725" y="3457575"/>
          <a:ext cx="76200" cy="409576"/>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491"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492"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493"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494"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495"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496"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497"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498"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499"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500"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501"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502"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503"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504"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505"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506"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507"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508"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509"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510"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10</xdr:row>
      <xdr:rowOff>0</xdr:rowOff>
    </xdr:from>
    <xdr:to>
      <xdr:col>2</xdr:col>
      <xdr:colOff>990600</xdr:colOff>
      <xdr:row>10</xdr:row>
      <xdr:rowOff>628650</xdr:rowOff>
    </xdr:to>
    <xdr:sp macro="" textlink="">
      <xdr:nvSpPr>
        <xdr:cNvPr id="7511" name="Text Box 34"/>
        <xdr:cNvSpPr txBox="1">
          <a:spLocks noChangeArrowheads="1"/>
        </xdr:cNvSpPr>
      </xdr:nvSpPr>
      <xdr:spPr bwMode="auto">
        <a:xfrm>
          <a:off x="2371725" y="3676650"/>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51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51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51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58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58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59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59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59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5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66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66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67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68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68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69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69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69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69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6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0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0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0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1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1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1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2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2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3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32" name="Text Box 34"/>
        <xdr:cNvSpPr txBox="1">
          <a:spLocks noChangeArrowheads="1"/>
        </xdr:cNvSpPr>
      </xdr:nvSpPr>
      <xdr:spPr bwMode="auto">
        <a:xfrm>
          <a:off x="2371725" y="5381625"/>
          <a:ext cx="0" cy="200025"/>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3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4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42" name="Text Box 34"/>
        <xdr:cNvSpPr txBox="1">
          <a:spLocks noChangeArrowheads="1"/>
        </xdr:cNvSpPr>
      </xdr:nvSpPr>
      <xdr:spPr bwMode="auto">
        <a:xfrm>
          <a:off x="2371725" y="5381625"/>
          <a:ext cx="0" cy="200025"/>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4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5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5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5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5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6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6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7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7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7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8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8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8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8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8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8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8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9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95" name="Text Box 34"/>
        <xdr:cNvSpPr txBox="1">
          <a:spLocks noChangeArrowheads="1"/>
        </xdr:cNvSpPr>
      </xdr:nvSpPr>
      <xdr:spPr bwMode="auto">
        <a:xfrm>
          <a:off x="2371725" y="5381625"/>
          <a:ext cx="0" cy="200025"/>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79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7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0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0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2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2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3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3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3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4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4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5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5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5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6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6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6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7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7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7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8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8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8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9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9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9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9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89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8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0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0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0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0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1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1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1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1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1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1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2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2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2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3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3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3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3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4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4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4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5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5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5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5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6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6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7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7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7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8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8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9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79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799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0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0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0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1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1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2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2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2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3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3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4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4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4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8065"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8066"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8067"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8068"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8069"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7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7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7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7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7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7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8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8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08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0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16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16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16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17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17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18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18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18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18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19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19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19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1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0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0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0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1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1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2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26" name="Text Box 34"/>
        <xdr:cNvSpPr txBox="1">
          <a:spLocks noChangeArrowheads="1"/>
        </xdr:cNvSpPr>
      </xdr:nvSpPr>
      <xdr:spPr bwMode="auto">
        <a:xfrm>
          <a:off x="2371725" y="5381625"/>
          <a:ext cx="0" cy="200025"/>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2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3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36" name="Text Box 34"/>
        <xdr:cNvSpPr txBox="1">
          <a:spLocks noChangeArrowheads="1"/>
        </xdr:cNvSpPr>
      </xdr:nvSpPr>
      <xdr:spPr bwMode="auto">
        <a:xfrm>
          <a:off x="2371725" y="5381625"/>
          <a:ext cx="0" cy="200025"/>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3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4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4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5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5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6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6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6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6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7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7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7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7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7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7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7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8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8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89" name="Text Box 34"/>
        <xdr:cNvSpPr txBox="1">
          <a:spLocks noChangeArrowheads="1"/>
        </xdr:cNvSpPr>
      </xdr:nvSpPr>
      <xdr:spPr bwMode="auto">
        <a:xfrm>
          <a:off x="2371725" y="5381625"/>
          <a:ext cx="0" cy="200025"/>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9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29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2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0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1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2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2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2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3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3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3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4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4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4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5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5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5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6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6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6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7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7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8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8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8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8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9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9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3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39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0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0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0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0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0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0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0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0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0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1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1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2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28"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2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3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3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3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4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4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5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5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5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5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6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6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6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7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7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8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8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9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9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49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4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0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0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1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1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1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2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2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3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3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3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42"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43"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8559"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8560"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8561"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8562"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8563"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6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6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66"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56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5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6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755"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760"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7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84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8857"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8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89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0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1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9230"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9231"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9232"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9233"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9234"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9249"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9254"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2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934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17</xdr:row>
      <xdr:rowOff>632011</xdr:rowOff>
    </xdr:to>
    <xdr:sp macro="" textlink="">
      <xdr:nvSpPr>
        <xdr:cNvPr id="9351" name="Text Box 34"/>
        <xdr:cNvSpPr txBox="1">
          <a:spLocks noChangeArrowheads="1"/>
        </xdr:cNvSpPr>
      </xdr:nvSpPr>
      <xdr:spPr bwMode="auto">
        <a:xfrm>
          <a:off x="2371725" y="5381625"/>
          <a:ext cx="0" cy="1670236"/>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3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4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5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2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2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2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2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2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7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7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7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7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7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7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8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8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8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8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8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8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8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8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8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8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9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9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9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9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9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9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9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9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9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69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0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0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0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0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0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0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0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0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0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0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1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1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1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1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1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1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1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1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1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1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2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2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2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2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9724"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9725"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9726"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9727"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189442</xdr:rowOff>
    </xdr:to>
    <xdr:sp macro="" textlink="">
      <xdr:nvSpPr>
        <xdr:cNvPr id="9728" name="Text Box 34"/>
        <xdr:cNvSpPr txBox="1">
          <a:spLocks noChangeArrowheads="1"/>
        </xdr:cNvSpPr>
      </xdr:nvSpPr>
      <xdr:spPr bwMode="auto">
        <a:xfrm>
          <a:off x="2371725" y="5381625"/>
          <a:ext cx="0" cy="218017"/>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2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3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3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3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3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3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3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3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3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3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3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4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4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4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4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4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4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4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4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4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4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5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5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5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5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5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5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5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5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5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5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6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6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6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6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64"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65"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66"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67"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68"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69"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70"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71"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72"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twoCellAnchor editAs="oneCell">
    <xdr:from>
      <xdr:col>2</xdr:col>
      <xdr:colOff>990600</xdr:colOff>
      <xdr:row>15</xdr:row>
      <xdr:rowOff>0</xdr:rowOff>
    </xdr:from>
    <xdr:to>
      <xdr:col>2</xdr:col>
      <xdr:colOff>990600</xdr:colOff>
      <xdr:row>15</xdr:row>
      <xdr:rowOff>1047750</xdr:rowOff>
    </xdr:to>
    <xdr:sp macro="" textlink="">
      <xdr:nvSpPr>
        <xdr:cNvPr id="9773" name="Text Box 34"/>
        <xdr:cNvSpPr txBox="1">
          <a:spLocks noChangeArrowheads="1"/>
        </xdr:cNvSpPr>
      </xdr:nvSpPr>
      <xdr:spPr bwMode="auto">
        <a:xfrm>
          <a:off x="2371725" y="5381625"/>
          <a:ext cx="0" cy="190500"/>
        </a:xfrm>
        <a:prstGeom prst="rect">
          <a:avLst/>
        </a:prstGeom>
        <a:noFill/>
        <a:ln w="9525">
          <a:noFill/>
          <a:miter lim="800000"/>
          <a:headEnd/>
          <a:tailEnd/>
        </a:ln>
      </xdr:spPr>
    </xdr:sp>
    <xdr:clientData/>
  </xdr:twoCellAnchor>
  <xdr:oneCellAnchor>
    <xdr:from>
      <xdr:col>2</xdr:col>
      <xdr:colOff>1295400</xdr:colOff>
      <xdr:row>17</xdr:row>
      <xdr:rowOff>0</xdr:rowOff>
    </xdr:from>
    <xdr:ext cx="76200" cy="295275"/>
    <xdr:sp macro="" textlink="">
      <xdr:nvSpPr>
        <xdr:cNvPr id="9774" name="Text Box 34"/>
        <xdr:cNvSpPr txBox="1">
          <a:spLocks noChangeArrowheads="1"/>
        </xdr:cNvSpPr>
      </xdr:nvSpPr>
      <xdr:spPr bwMode="auto">
        <a:xfrm>
          <a:off x="2676525" y="6648450"/>
          <a:ext cx="76200" cy="295275"/>
        </a:xfrm>
        <a:prstGeom prst="rect">
          <a:avLst/>
        </a:prstGeom>
        <a:noFill/>
        <a:ln w="9525">
          <a:noFill/>
          <a:miter lim="800000"/>
          <a:headEnd/>
          <a:tailEnd/>
        </a:ln>
      </xdr:spPr>
    </xdr:sp>
    <xdr:clientData/>
  </xdr:oneCellAnchor>
  <xdr:oneCellAnchor>
    <xdr:from>
      <xdr:col>2</xdr:col>
      <xdr:colOff>990600</xdr:colOff>
      <xdr:row>17</xdr:row>
      <xdr:rowOff>0</xdr:rowOff>
    </xdr:from>
    <xdr:ext cx="76200" cy="295275"/>
    <xdr:sp macro="" textlink="">
      <xdr:nvSpPr>
        <xdr:cNvPr id="9775" name="Text Box 34"/>
        <xdr:cNvSpPr txBox="1">
          <a:spLocks noChangeArrowheads="1"/>
        </xdr:cNvSpPr>
      </xdr:nvSpPr>
      <xdr:spPr bwMode="auto">
        <a:xfrm>
          <a:off x="2371725" y="6648450"/>
          <a:ext cx="76200" cy="295275"/>
        </a:xfrm>
        <a:prstGeom prst="rect">
          <a:avLst/>
        </a:prstGeom>
        <a:noFill/>
        <a:ln w="9525">
          <a:noFill/>
          <a:miter lim="800000"/>
          <a:headEnd/>
          <a:tailEnd/>
        </a:ln>
      </xdr:spPr>
    </xdr:sp>
    <xdr:clientData/>
  </xdr:oneCellAnchor>
  <xdr:oneCellAnchor>
    <xdr:from>
      <xdr:col>2</xdr:col>
      <xdr:colOff>990600</xdr:colOff>
      <xdr:row>17</xdr:row>
      <xdr:rowOff>0</xdr:rowOff>
    </xdr:from>
    <xdr:ext cx="76200" cy="266700"/>
    <xdr:sp macro="" textlink="">
      <xdr:nvSpPr>
        <xdr:cNvPr id="9776" name="Text Box 34"/>
        <xdr:cNvSpPr txBox="1">
          <a:spLocks noChangeArrowheads="1"/>
        </xdr:cNvSpPr>
      </xdr:nvSpPr>
      <xdr:spPr bwMode="auto">
        <a:xfrm>
          <a:off x="2371725" y="6648450"/>
          <a:ext cx="76200" cy="266700"/>
        </a:xfrm>
        <a:prstGeom prst="rect">
          <a:avLst/>
        </a:prstGeom>
        <a:noFill/>
        <a:ln w="9525">
          <a:noFill/>
          <a:miter lim="800000"/>
          <a:headEnd/>
          <a:tailEnd/>
        </a:ln>
      </xdr:spPr>
    </xdr:sp>
    <xdr:clientData/>
  </xdr:oneCellAnchor>
  <xdr:oneCellAnchor>
    <xdr:from>
      <xdr:col>2</xdr:col>
      <xdr:colOff>990600</xdr:colOff>
      <xdr:row>17</xdr:row>
      <xdr:rowOff>0</xdr:rowOff>
    </xdr:from>
    <xdr:ext cx="76200" cy="266700"/>
    <xdr:sp macro="" textlink="">
      <xdr:nvSpPr>
        <xdr:cNvPr id="9777" name="Text Box 34"/>
        <xdr:cNvSpPr txBox="1">
          <a:spLocks noChangeArrowheads="1"/>
        </xdr:cNvSpPr>
      </xdr:nvSpPr>
      <xdr:spPr bwMode="auto">
        <a:xfrm>
          <a:off x="2371725" y="6648450"/>
          <a:ext cx="76200" cy="266700"/>
        </a:xfrm>
        <a:prstGeom prst="rect">
          <a:avLst/>
        </a:prstGeom>
        <a:noFill/>
        <a:ln w="9525">
          <a:noFill/>
          <a:miter lim="800000"/>
          <a:headEnd/>
          <a:tailEnd/>
        </a:ln>
      </xdr:spPr>
    </xdr:sp>
    <xdr:clientData/>
  </xdr:oneCellAnchor>
  <xdr:oneCellAnchor>
    <xdr:from>
      <xdr:col>2</xdr:col>
      <xdr:colOff>990600</xdr:colOff>
      <xdr:row>17</xdr:row>
      <xdr:rowOff>0</xdr:rowOff>
    </xdr:from>
    <xdr:ext cx="76200" cy="266700"/>
    <xdr:sp macro="" textlink="">
      <xdr:nvSpPr>
        <xdr:cNvPr id="9778" name="Text Box 34"/>
        <xdr:cNvSpPr txBox="1">
          <a:spLocks noChangeArrowheads="1"/>
        </xdr:cNvSpPr>
      </xdr:nvSpPr>
      <xdr:spPr bwMode="auto">
        <a:xfrm>
          <a:off x="2371725" y="6648450"/>
          <a:ext cx="76200" cy="266700"/>
        </a:xfrm>
        <a:prstGeom prst="rect">
          <a:avLst/>
        </a:prstGeom>
        <a:noFill/>
        <a:ln w="9525">
          <a:noFill/>
          <a:miter lim="800000"/>
          <a:headEnd/>
          <a:tailEnd/>
        </a:ln>
      </xdr:spPr>
    </xdr:sp>
    <xdr:clientData/>
  </xdr:oneCellAnchor>
  <xdr:oneCellAnchor>
    <xdr:from>
      <xdr:col>2</xdr:col>
      <xdr:colOff>990600</xdr:colOff>
      <xdr:row>17</xdr:row>
      <xdr:rowOff>0</xdr:rowOff>
    </xdr:from>
    <xdr:ext cx="76200" cy="266700"/>
    <xdr:sp macro="" textlink="">
      <xdr:nvSpPr>
        <xdr:cNvPr id="9779" name="Text Box 34"/>
        <xdr:cNvSpPr txBox="1">
          <a:spLocks noChangeArrowheads="1"/>
        </xdr:cNvSpPr>
      </xdr:nvSpPr>
      <xdr:spPr bwMode="auto">
        <a:xfrm>
          <a:off x="2371725" y="6648450"/>
          <a:ext cx="76200" cy="266700"/>
        </a:xfrm>
        <a:prstGeom prst="rect">
          <a:avLst/>
        </a:prstGeom>
        <a:noFill/>
        <a:ln w="9525">
          <a:noFill/>
          <a:miter lim="800000"/>
          <a:headEnd/>
          <a:tailEnd/>
        </a:ln>
      </xdr:spPr>
    </xdr:sp>
    <xdr:clientData/>
  </xdr:oneCellAnchor>
  <xdr:oneCellAnchor>
    <xdr:from>
      <xdr:col>2</xdr:col>
      <xdr:colOff>990600</xdr:colOff>
      <xdr:row>17</xdr:row>
      <xdr:rowOff>0</xdr:rowOff>
    </xdr:from>
    <xdr:ext cx="76200" cy="191742"/>
    <xdr:sp macro="" textlink="">
      <xdr:nvSpPr>
        <xdr:cNvPr id="9780" name="Text Box 34"/>
        <xdr:cNvSpPr txBox="1">
          <a:spLocks noChangeArrowheads="1"/>
        </xdr:cNvSpPr>
      </xdr:nvSpPr>
      <xdr:spPr bwMode="auto">
        <a:xfrm>
          <a:off x="2371725" y="6648450"/>
          <a:ext cx="76200" cy="191742"/>
        </a:xfrm>
        <a:prstGeom prst="rect">
          <a:avLst/>
        </a:prstGeom>
        <a:noFill/>
        <a:ln w="9525">
          <a:noFill/>
          <a:miter lim="800000"/>
          <a:headEnd/>
          <a:tailEnd/>
        </a:ln>
      </xdr:spPr>
    </xdr:sp>
    <xdr:clientData/>
  </xdr:oneCellAnchor>
  <xdr:oneCellAnchor>
    <xdr:from>
      <xdr:col>2</xdr:col>
      <xdr:colOff>990600</xdr:colOff>
      <xdr:row>17</xdr:row>
      <xdr:rowOff>0</xdr:rowOff>
    </xdr:from>
    <xdr:ext cx="76200" cy="191742"/>
    <xdr:sp macro="" textlink="">
      <xdr:nvSpPr>
        <xdr:cNvPr id="9781" name="Text Box 34"/>
        <xdr:cNvSpPr txBox="1">
          <a:spLocks noChangeArrowheads="1"/>
        </xdr:cNvSpPr>
      </xdr:nvSpPr>
      <xdr:spPr bwMode="auto">
        <a:xfrm>
          <a:off x="2371725" y="6648450"/>
          <a:ext cx="76200" cy="191742"/>
        </a:xfrm>
        <a:prstGeom prst="rect">
          <a:avLst/>
        </a:prstGeom>
        <a:noFill/>
        <a:ln w="9525">
          <a:noFill/>
          <a:miter lim="800000"/>
          <a:headEnd/>
          <a:tailEnd/>
        </a:ln>
      </xdr:spPr>
    </xdr:sp>
    <xdr:clientData/>
  </xdr:oneCellAnchor>
  <xdr:oneCellAnchor>
    <xdr:from>
      <xdr:col>2</xdr:col>
      <xdr:colOff>990600</xdr:colOff>
      <xdr:row>17</xdr:row>
      <xdr:rowOff>0</xdr:rowOff>
    </xdr:from>
    <xdr:ext cx="76200" cy="191742"/>
    <xdr:sp macro="" textlink="">
      <xdr:nvSpPr>
        <xdr:cNvPr id="9782" name="Text Box 34"/>
        <xdr:cNvSpPr txBox="1">
          <a:spLocks noChangeArrowheads="1"/>
        </xdr:cNvSpPr>
      </xdr:nvSpPr>
      <xdr:spPr bwMode="auto">
        <a:xfrm>
          <a:off x="2371725" y="6648450"/>
          <a:ext cx="76200" cy="191742"/>
        </a:xfrm>
        <a:prstGeom prst="rect">
          <a:avLst/>
        </a:prstGeom>
        <a:noFill/>
        <a:ln w="9525">
          <a:noFill/>
          <a:miter lim="800000"/>
          <a:headEnd/>
          <a:tailEnd/>
        </a:ln>
      </xdr:spPr>
    </xdr:sp>
    <xdr:clientData/>
  </xdr:oneCellAnchor>
  <xdr:oneCellAnchor>
    <xdr:from>
      <xdr:col>2</xdr:col>
      <xdr:colOff>1295400</xdr:colOff>
      <xdr:row>17</xdr:row>
      <xdr:rowOff>0</xdr:rowOff>
    </xdr:from>
    <xdr:ext cx="76200" cy="190500"/>
    <xdr:sp macro="" textlink="">
      <xdr:nvSpPr>
        <xdr:cNvPr id="9783" name="Text Box 34"/>
        <xdr:cNvSpPr txBox="1">
          <a:spLocks noChangeArrowheads="1"/>
        </xdr:cNvSpPr>
      </xdr:nvSpPr>
      <xdr:spPr bwMode="auto">
        <a:xfrm>
          <a:off x="2676525" y="6648450"/>
          <a:ext cx="76200" cy="190500"/>
        </a:xfrm>
        <a:prstGeom prst="rect">
          <a:avLst/>
        </a:prstGeom>
        <a:noFill/>
        <a:ln w="9525">
          <a:noFill/>
          <a:miter lim="800000"/>
          <a:headEnd/>
          <a:tailEnd/>
        </a:ln>
      </xdr:spPr>
    </xdr:sp>
    <xdr:clientData/>
  </xdr:oneCellAnchor>
  <xdr:oneCellAnchor>
    <xdr:from>
      <xdr:col>2</xdr:col>
      <xdr:colOff>990600</xdr:colOff>
      <xdr:row>17</xdr:row>
      <xdr:rowOff>0</xdr:rowOff>
    </xdr:from>
    <xdr:ext cx="76200" cy="190500"/>
    <xdr:sp macro="" textlink="">
      <xdr:nvSpPr>
        <xdr:cNvPr id="9784" name="Text Box 34"/>
        <xdr:cNvSpPr txBox="1">
          <a:spLocks noChangeArrowheads="1"/>
        </xdr:cNvSpPr>
      </xdr:nvSpPr>
      <xdr:spPr bwMode="auto">
        <a:xfrm>
          <a:off x="2371725" y="6648450"/>
          <a:ext cx="76200" cy="190500"/>
        </a:xfrm>
        <a:prstGeom prst="rect">
          <a:avLst/>
        </a:prstGeom>
        <a:noFill/>
        <a:ln w="9525">
          <a:noFill/>
          <a:miter lim="800000"/>
          <a:headEnd/>
          <a:tailEnd/>
        </a:ln>
      </xdr:spPr>
    </xdr:sp>
    <xdr:clientData/>
  </xdr:oneCellAnchor>
  <xdr:oneCellAnchor>
    <xdr:from>
      <xdr:col>2</xdr:col>
      <xdr:colOff>990600</xdr:colOff>
      <xdr:row>17</xdr:row>
      <xdr:rowOff>0</xdr:rowOff>
    </xdr:from>
    <xdr:ext cx="76200" cy="190500"/>
    <xdr:sp macro="" textlink="">
      <xdr:nvSpPr>
        <xdr:cNvPr id="9785" name="Text Box 34"/>
        <xdr:cNvSpPr txBox="1">
          <a:spLocks noChangeArrowheads="1"/>
        </xdr:cNvSpPr>
      </xdr:nvSpPr>
      <xdr:spPr bwMode="auto">
        <a:xfrm>
          <a:off x="2371725" y="6648450"/>
          <a:ext cx="76200" cy="190500"/>
        </a:xfrm>
        <a:prstGeom prst="rect">
          <a:avLst/>
        </a:prstGeom>
        <a:noFill/>
        <a:ln w="9525">
          <a:noFill/>
          <a:miter lim="800000"/>
          <a:headEnd/>
          <a:tailEnd/>
        </a:ln>
      </xdr:spPr>
    </xdr:sp>
    <xdr:clientData/>
  </xdr:oneCellAnchor>
  <xdr:oneCellAnchor>
    <xdr:from>
      <xdr:col>2</xdr:col>
      <xdr:colOff>990600</xdr:colOff>
      <xdr:row>17</xdr:row>
      <xdr:rowOff>0</xdr:rowOff>
    </xdr:from>
    <xdr:ext cx="76200" cy="190500"/>
    <xdr:sp macro="" textlink="">
      <xdr:nvSpPr>
        <xdr:cNvPr id="9786" name="Text Box 34"/>
        <xdr:cNvSpPr txBox="1">
          <a:spLocks noChangeArrowheads="1"/>
        </xdr:cNvSpPr>
      </xdr:nvSpPr>
      <xdr:spPr bwMode="auto">
        <a:xfrm>
          <a:off x="2371725" y="6648450"/>
          <a:ext cx="76200" cy="190500"/>
        </a:xfrm>
        <a:prstGeom prst="rect">
          <a:avLst/>
        </a:prstGeom>
        <a:noFill/>
        <a:ln w="9525">
          <a:noFill/>
          <a:miter lim="800000"/>
          <a:headEnd/>
          <a:tailEnd/>
        </a:ln>
      </xdr:spPr>
    </xdr:sp>
    <xdr:clientData/>
  </xdr:oneCellAnchor>
  <xdr:oneCellAnchor>
    <xdr:from>
      <xdr:col>2</xdr:col>
      <xdr:colOff>990600</xdr:colOff>
      <xdr:row>17</xdr:row>
      <xdr:rowOff>0</xdr:rowOff>
    </xdr:from>
    <xdr:ext cx="76200" cy="190500"/>
    <xdr:sp macro="" textlink="">
      <xdr:nvSpPr>
        <xdr:cNvPr id="9787" name="Text Box 34"/>
        <xdr:cNvSpPr txBox="1">
          <a:spLocks noChangeArrowheads="1"/>
        </xdr:cNvSpPr>
      </xdr:nvSpPr>
      <xdr:spPr bwMode="auto">
        <a:xfrm>
          <a:off x="2371725" y="6648450"/>
          <a:ext cx="76200" cy="190500"/>
        </a:xfrm>
        <a:prstGeom prst="rect">
          <a:avLst/>
        </a:prstGeom>
        <a:noFill/>
        <a:ln w="9525">
          <a:noFill/>
          <a:miter lim="800000"/>
          <a:headEnd/>
          <a:tailEnd/>
        </a:ln>
      </xdr:spPr>
    </xdr:sp>
    <xdr:clientData/>
  </xdr:oneCellAnchor>
  <xdr:oneCellAnchor>
    <xdr:from>
      <xdr:col>2</xdr:col>
      <xdr:colOff>990600</xdr:colOff>
      <xdr:row>17</xdr:row>
      <xdr:rowOff>0</xdr:rowOff>
    </xdr:from>
    <xdr:ext cx="76200" cy="190500"/>
    <xdr:sp macro="" textlink="">
      <xdr:nvSpPr>
        <xdr:cNvPr id="9788" name="Text Box 34"/>
        <xdr:cNvSpPr txBox="1">
          <a:spLocks noChangeArrowheads="1"/>
        </xdr:cNvSpPr>
      </xdr:nvSpPr>
      <xdr:spPr bwMode="auto">
        <a:xfrm>
          <a:off x="2371725" y="6648450"/>
          <a:ext cx="76200" cy="190500"/>
        </a:xfrm>
        <a:prstGeom prst="rect">
          <a:avLst/>
        </a:prstGeom>
        <a:noFill/>
        <a:ln w="9525">
          <a:noFill/>
          <a:miter lim="800000"/>
          <a:headEnd/>
          <a:tailEnd/>
        </a:ln>
      </xdr:spPr>
    </xdr:sp>
    <xdr:clientData/>
  </xdr:oneCellAnchor>
  <xdr:oneCellAnchor>
    <xdr:from>
      <xdr:col>2</xdr:col>
      <xdr:colOff>990600</xdr:colOff>
      <xdr:row>17</xdr:row>
      <xdr:rowOff>0</xdr:rowOff>
    </xdr:from>
    <xdr:ext cx="76200" cy="191742"/>
    <xdr:sp macro="" textlink="">
      <xdr:nvSpPr>
        <xdr:cNvPr id="9789" name="Text Box 34"/>
        <xdr:cNvSpPr txBox="1">
          <a:spLocks noChangeArrowheads="1"/>
        </xdr:cNvSpPr>
      </xdr:nvSpPr>
      <xdr:spPr bwMode="auto">
        <a:xfrm>
          <a:off x="2371725" y="6648450"/>
          <a:ext cx="76200" cy="191742"/>
        </a:xfrm>
        <a:prstGeom prst="rect">
          <a:avLst/>
        </a:prstGeom>
        <a:noFill/>
        <a:ln w="9525">
          <a:noFill/>
          <a:miter lim="800000"/>
          <a:headEnd/>
          <a:tailEnd/>
        </a:ln>
      </xdr:spPr>
    </xdr:sp>
    <xdr:clientData/>
  </xdr:oneCellAnchor>
  <xdr:oneCellAnchor>
    <xdr:from>
      <xdr:col>2</xdr:col>
      <xdr:colOff>990600</xdr:colOff>
      <xdr:row>17</xdr:row>
      <xdr:rowOff>0</xdr:rowOff>
    </xdr:from>
    <xdr:ext cx="76200" cy="191742"/>
    <xdr:sp macro="" textlink="">
      <xdr:nvSpPr>
        <xdr:cNvPr id="9790" name="Text Box 34"/>
        <xdr:cNvSpPr txBox="1">
          <a:spLocks noChangeArrowheads="1"/>
        </xdr:cNvSpPr>
      </xdr:nvSpPr>
      <xdr:spPr bwMode="auto">
        <a:xfrm>
          <a:off x="2371725" y="6648450"/>
          <a:ext cx="76200" cy="191742"/>
        </a:xfrm>
        <a:prstGeom prst="rect">
          <a:avLst/>
        </a:prstGeom>
        <a:noFill/>
        <a:ln w="9525">
          <a:noFill/>
          <a:miter lim="800000"/>
          <a:headEnd/>
          <a:tailEnd/>
        </a:ln>
      </xdr:spPr>
    </xdr:sp>
    <xdr:clientData/>
  </xdr:oneCellAnchor>
  <xdr:oneCellAnchor>
    <xdr:from>
      <xdr:col>2</xdr:col>
      <xdr:colOff>990600</xdr:colOff>
      <xdr:row>17</xdr:row>
      <xdr:rowOff>0</xdr:rowOff>
    </xdr:from>
    <xdr:ext cx="76200" cy="191742"/>
    <xdr:sp macro="" textlink="">
      <xdr:nvSpPr>
        <xdr:cNvPr id="9791" name="Text Box 34"/>
        <xdr:cNvSpPr txBox="1">
          <a:spLocks noChangeArrowheads="1"/>
        </xdr:cNvSpPr>
      </xdr:nvSpPr>
      <xdr:spPr bwMode="auto">
        <a:xfrm>
          <a:off x="2371725" y="6648450"/>
          <a:ext cx="76200" cy="191742"/>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792"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793"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2</xdr:col>
      <xdr:colOff>1295400</xdr:colOff>
      <xdr:row>18</xdr:row>
      <xdr:rowOff>0</xdr:rowOff>
    </xdr:from>
    <xdr:ext cx="76200" cy="295275"/>
    <xdr:sp macro="" textlink="">
      <xdr:nvSpPr>
        <xdr:cNvPr id="9794" name="Text Box 34"/>
        <xdr:cNvSpPr txBox="1">
          <a:spLocks noChangeArrowheads="1"/>
        </xdr:cNvSpPr>
      </xdr:nvSpPr>
      <xdr:spPr bwMode="auto">
        <a:xfrm>
          <a:off x="2676525" y="7696200"/>
          <a:ext cx="76200" cy="295275"/>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795"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796"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2</xdr:col>
      <xdr:colOff>990600</xdr:colOff>
      <xdr:row>18</xdr:row>
      <xdr:rowOff>0</xdr:rowOff>
    </xdr:from>
    <xdr:ext cx="76200" cy="295275"/>
    <xdr:sp macro="" textlink="">
      <xdr:nvSpPr>
        <xdr:cNvPr id="9797" name="Text Box 34"/>
        <xdr:cNvSpPr txBox="1">
          <a:spLocks noChangeArrowheads="1"/>
        </xdr:cNvSpPr>
      </xdr:nvSpPr>
      <xdr:spPr bwMode="auto">
        <a:xfrm>
          <a:off x="2371725" y="7696200"/>
          <a:ext cx="76200" cy="2952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798"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799"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800"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801"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48892"/>
    <xdr:sp macro="" textlink="">
      <xdr:nvSpPr>
        <xdr:cNvPr id="9802" name="Text Box 34"/>
        <xdr:cNvSpPr txBox="1">
          <a:spLocks noChangeArrowheads="1"/>
        </xdr:cNvSpPr>
      </xdr:nvSpPr>
      <xdr:spPr bwMode="auto">
        <a:xfrm>
          <a:off x="2371725" y="7696200"/>
          <a:ext cx="76200" cy="248892"/>
        </a:xfrm>
        <a:prstGeom prst="rect">
          <a:avLst/>
        </a:prstGeom>
        <a:noFill/>
        <a:ln w="9525">
          <a:noFill/>
          <a:miter lim="800000"/>
          <a:headEnd/>
          <a:tailEnd/>
        </a:ln>
      </xdr:spPr>
    </xdr:sp>
    <xdr:clientData/>
  </xdr:oneCellAnchor>
  <xdr:oneCellAnchor>
    <xdr:from>
      <xdr:col>2</xdr:col>
      <xdr:colOff>990600</xdr:colOff>
      <xdr:row>18</xdr:row>
      <xdr:rowOff>0</xdr:rowOff>
    </xdr:from>
    <xdr:ext cx="76200" cy="248892"/>
    <xdr:sp macro="" textlink="">
      <xdr:nvSpPr>
        <xdr:cNvPr id="9803" name="Text Box 34"/>
        <xdr:cNvSpPr txBox="1">
          <a:spLocks noChangeArrowheads="1"/>
        </xdr:cNvSpPr>
      </xdr:nvSpPr>
      <xdr:spPr bwMode="auto">
        <a:xfrm>
          <a:off x="2371725" y="7696200"/>
          <a:ext cx="76200" cy="248892"/>
        </a:xfrm>
        <a:prstGeom prst="rect">
          <a:avLst/>
        </a:prstGeom>
        <a:noFill/>
        <a:ln w="9525">
          <a:noFill/>
          <a:miter lim="800000"/>
          <a:headEnd/>
          <a:tailEnd/>
        </a:ln>
      </xdr:spPr>
    </xdr:sp>
    <xdr:clientData/>
  </xdr:oneCellAnchor>
  <xdr:oneCellAnchor>
    <xdr:from>
      <xdr:col>2</xdr:col>
      <xdr:colOff>990600</xdr:colOff>
      <xdr:row>18</xdr:row>
      <xdr:rowOff>0</xdr:rowOff>
    </xdr:from>
    <xdr:ext cx="76200" cy="248892"/>
    <xdr:sp macro="" textlink="">
      <xdr:nvSpPr>
        <xdr:cNvPr id="9804" name="Text Box 34"/>
        <xdr:cNvSpPr txBox="1">
          <a:spLocks noChangeArrowheads="1"/>
        </xdr:cNvSpPr>
      </xdr:nvSpPr>
      <xdr:spPr bwMode="auto">
        <a:xfrm>
          <a:off x="2371725" y="7696200"/>
          <a:ext cx="76200" cy="248892"/>
        </a:xfrm>
        <a:prstGeom prst="rect">
          <a:avLst/>
        </a:prstGeom>
        <a:noFill/>
        <a:ln w="9525">
          <a:noFill/>
          <a:miter lim="800000"/>
          <a:headEnd/>
          <a:tailEnd/>
        </a:ln>
      </xdr:spPr>
    </xdr:sp>
    <xdr:clientData/>
  </xdr:oneCellAnchor>
  <xdr:oneCellAnchor>
    <xdr:from>
      <xdr:col>2</xdr:col>
      <xdr:colOff>1295400</xdr:colOff>
      <xdr:row>18</xdr:row>
      <xdr:rowOff>0</xdr:rowOff>
    </xdr:from>
    <xdr:ext cx="76200" cy="285750"/>
    <xdr:sp macro="" textlink="">
      <xdr:nvSpPr>
        <xdr:cNvPr id="9805" name="Text Box 34"/>
        <xdr:cNvSpPr txBox="1">
          <a:spLocks noChangeArrowheads="1"/>
        </xdr:cNvSpPr>
      </xdr:nvSpPr>
      <xdr:spPr bwMode="auto">
        <a:xfrm>
          <a:off x="2676525" y="7696200"/>
          <a:ext cx="76200" cy="285750"/>
        </a:xfrm>
        <a:prstGeom prst="rect">
          <a:avLst/>
        </a:prstGeom>
        <a:noFill/>
        <a:ln w="9525">
          <a:noFill/>
          <a:miter lim="800000"/>
          <a:headEnd/>
          <a:tailEnd/>
        </a:ln>
      </xdr:spPr>
    </xdr:sp>
    <xdr:clientData/>
  </xdr:oneCellAnchor>
  <xdr:oneCellAnchor>
    <xdr:from>
      <xdr:col>2</xdr:col>
      <xdr:colOff>990600</xdr:colOff>
      <xdr:row>18</xdr:row>
      <xdr:rowOff>0</xdr:rowOff>
    </xdr:from>
    <xdr:ext cx="76200" cy="285750"/>
    <xdr:sp macro="" textlink="">
      <xdr:nvSpPr>
        <xdr:cNvPr id="9806" name="Text Box 34"/>
        <xdr:cNvSpPr txBox="1">
          <a:spLocks noChangeArrowheads="1"/>
        </xdr:cNvSpPr>
      </xdr:nvSpPr>
      <xdr:spPr bwMode="auto">
        <a:xfrm>
          <a:off x="2371725" y="7696200"/>
          <a:ext cx="76200" cy="285750"/>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807"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808"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809"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810"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39367"/>
    <xdr:sp macro="" textlink="">
      <xdr:nvSpPr>
        <xdr:cNvPr id="9811" name="Text Box 34"/>
        <xdr:cNvSpPr txBox="1">
          <a:spLocks noChangeArrowheads="1"/>
        </xdr:cNvSpPr>
      </xdr:nvSpPr>
      <xdr:spPr bwMode="auto">
        <a:xfrm>
          <a:off x="2371725" y="7696200"/>
          <a:ext cx="76200" cy="239367"/>
        </a:xfrm>
        <a:prstGeom prst="rect">
          <a:avLst/>
        </a:prstGeom>
        <a:noFill/>
        <a:ln w="9525">
          <a:noFill/>
          <a:miter lim="800000"/>
          <a:headEnd/>
          <a:tailEnd/>
        </a:ln>
      </xdr:spPr>
    </xdr:sp>
    <xdr:clientData/>
  </xdr:oneCellAnchor>
  <xdr:oneCellAnchor>
    <xdr:from>
      <xdr:col>2</xdr:col>
      <xdr:colOff>990600</xdr:colOff>
      <xdr:row>18</xdr:row>
      <xdr:rowOff>0</xdr:rowOff>
    </xdr:from>
    <xdr:ext cx="76200" cy="239367"/>
    <xdr:sp macro="" textlink="">
      <xdr:nvSpPr>
        <xdr:cNvPr id="9812" name="Text Box 34"/>
        <xdr:cNvSpPr txBox="1">
          <a:spLocks noChangeArrowheads="1"/>
        </xdr:cNvSpPr>
      </xdr:nvSpPr>
      <xdr:spPr bwMode="auto">
        <a:xfrm>
          <a:off x="2371725" y="7696200"/>
          <a:ext cx="76200" cy="239367"/>
        </a:xfrm>
        <a:prstGeom prst="rect">
          <a:avLst/>
        </a:prstGeom>
        <a:noFill/>
        <a:ln w="9525">
          <a:noFill/>
          <a:miter lim="800000"/>
          <a:headEnd/>
          <a:tailEnd/>
        </a:ln>
      </xdr:spPr>
    </xdr:sp>
    <xdr:clientData/>
  </xdr:oneCellAnchor>
  <xdr:oneCellAnchor>
    <xdr:from>
      <xdr:col>2</xdr:col>
      <xdr:colOff>990600</xdr:colOff>
      <xdr:row>18</xdr:row>
      <xdr:rowOff>0</xdr:rowOff>
    </xdr:from>
    <xdr:ext cx="76200" cy="239367"/>
    <xdr:sp macro="" textlink="">
      <xdr:nvSpPr>
        <xdr:cNvPr id="9813" name="Text Box 34"/>
        <xdr:cNvSpPr txBox="1">
          <a:spLocks noChangeArrowheads="1"/>
        </xdr:cNvSpPr>
      </xdr:nvSpPr>
      <xdr:spPr bwMode="auto">
        <a:xfrm>
          <a:off x="2371725" y="7696200"/>
          <a:ext cx="76200" cy="239367"/>
        </a:xfrm>
        <a:prstGeom prst="rect">
          <a:avLst/>
        </a:prstGeom>
        <a:noFill/>
        <a:ln w="9525">
          <a:noFill/>
          <a:miter lim="800000"/>
          <a:headEnd/>
          <a:tailEnd/>
        </a:ln>
      </xdr:spPr>
    </xdr:sp>
    <xdr:clientData/>
  </xdr:oneCellAnchor>
  <xdr:oneCellAnchor>
    <xdr:from>
      <xdr:col>3</xdr:col>
      <xdr:colOff>990600</xdr:colOff>
      <xdr:row>17</xdr:row>
      <xdr:rowOff>0</xdr:rowOff>
    </xdr:from>
    <xdr:ext cx="0" cy="200025"/>
    <xdr:sp macro="" textlink="">
      <xdr:nvSpPr>
        <xdr:cNvPr id="9814" name="Text Box 7"/>
        <xdr:cNvSpPr txBox="1">
          <a:spLocks noChangeArrowheads="1"/>
        </xdr:cNvSpPr>
      </xdr:nvSpPr>
      <xdr:spPr bwMode="auto">
        <a:xfrm>
          <a:off x="6962775" y="6648450"/>
          <a:ext cx="0" cy="200025"/>
        </a:xfrm>
        <a:prstGeom prst="rect">
          <a:avLst/>
        </a:prstGeom>
        <a:noFill/>
        <a:ln w="9525">
          <a:noFill/>
          <a:miter lim="800000"/>
          <a:headEnd/>
          <a:tailEnd/>
        </a:ln>
      </xdr:spPr>
    </xdr:sp>
    <xdr:clientData/>
  </xdr:oneCellAnchor>
  <xdr:oneCellAnchor>
    <xdr:from>
      <xdr:col>3</xdr:col>
      <xdr:colOff>990600</xdr:colOff>
      <xdr:row>17</xdr:row>
      <xdr:rowOff>0</xdr:rowOff>
    </xdr:from>
    <xdr:ext cx="0" cy="200025"/>
    <xdr:sp macro="" textlink="">
      <xdr:nvSpPr>
        <xdr:cNvPr id="9815" name="Text Box 7"/>
        <xdr:cNvSpPr txBox="1">
          <a:spLocks noChangeArrowheads="1"/>
        </xdr:cNvSpPr>
      </xdr:nvSpPr>
      <xdr:spPr bwMode="auto">
        <a:xfrm>
          <a:off x="6962775" y="6648450"/>
          <a:ext cx="0" cy="200025"/>
        </a:xfrm>
        <a:prstGeom prst="rect">
          <a:avLst/>
        </a:prstGeom>
        <a:noFill/>
        <a:ln w="9525">
          <a:noFill/>
          <a:miter lim="800000"/>
          <a:headEnd/>
          <a:tailEnd/>
        </a:ln>
      </xdr:spPr>
    </xdr:sp>
    <xdr:clientData/>
  </xdr:oneCellAnchor>
  <xdr:oneCellAnchor>
    <xdr:from>
      <xdr:col>2</xdr:col>
      <xdr:colOff>1295400</xdr:colOff>
      <xdr:row>17</xdr:row>
      <xdr:rowOff>0</xdr:rowOff>
    </xdr:from>
    <xdr:ext cx="76200" cy="295275"/>
    <xdr:sp macro="" textlink="">
      <xdr:nvSpPr>
        <xdr:cNvPr id="9816" name="Text Box 34"/>
        <xdr:cNvSpPr txBox="1">
          <a:spLocks noChangeArrowheads="1"/>
        </xdr:cNvSpPr>
      </xdr:nvSpPr>
      <xdr:spPr bwMode="auto">
        <a:xfrm>
          <a:off x="2676525" y="6648450"/>
          <a:ext cx="76200" cy="295275"/>
        </a:xfrm>
        <a:prstGeom prst="rect">
          <a:avLst/>
        </a:prstGeom>
        <a:noFill/>
        <a:ln w="9525">
          <a:noFill/>
          <a:miter lim="800000"/>
          <a:headEnd/>
          <a:tailEnd/>
        </a:ln>
      </xdr:spPr>
    </xdr:sp>
    <xdr:clientData/>
  </xdr:oneCellAnchor>
  <xdr:oneCellAnchor>
    <xdr:from>
      <xdr:col>3</xdr:col>
      <xdr:colOff>990600</xdr:colOff>
      <xdr:row>17</xdr:row>
      <xdr:rowOff>0</xdr:rowOff>
    </xdr:from>
    <xdr:ext cx="0" cy="200025"/>
    <xdr:sp macro="" textlink="">
      <xdr:nvSpPr>
        <xdr:cNvPr id="9817" name="Text Box 7"/>
        <xdr:cNvSpPr txBox="1">
          <a:spLocks noChangeArrowheads="1"/>
        </xdr:cNvSpPr>
      </xdr:nvSpPr>
      <xdr:spPr bwMode="auto">
        <a:xfrm>
          <a:off x="6962775" y="6648450"/>
          <a:ext cx="0" cy="200025"/>
        </a:xfrm>
        <a:prstGeom prst="rect">
          <a:avLst/>
        </a:prstGeom>
        <a:noFill/>
        <a:ln w="9525">
          <a:noFill/>
          <a:miter lim="800000"/>
          <a:headEnd/>
          <a:tailEnd/>
        </a:ln>
      </xdr:spPr>
    </xdr:sp>
    <xdr:clientData/>
  </xdr:oneCellAnchor>
  <xdr:oneCellAnchor>
    <xdr:from>
      <xdr:col>3</xdr:col>
      <xdr:colOff>990600</xdr:colOff>
      <xdr:row>17</xdr:row>
      <xdr:rowOff>0</xdr:rowOff>
    </xdr:from>
    <xdr:ext cx="0" cy="200025"/>
    <xdr:sp macro="" textlink="">
      <xdr:nvSpPr>
        <xdr:cNvPr id="9818" name="Text Box 7"/>
        <xdr:cNvSpPr txBox="1">
          <a:spLocks noChangeArrowheads="1"/>
        </xdr:cNvSpPr>
      </xdr:nvSpPr>
      <xdr:spPr bwMode="auto">
        <a:xfrm>
          <a:off x="6962775" y="6648450"/>
          <a:ext cx="0" cy="200025"/>
        </a:xfrm>
        <a:prstGeom prst="rect">
          <a:avLst/>
        </a:prstGeom>
        <a:noFill/>
        <a:ln w="9525">
          <a:noFill/>
          <a:miter lim="800000"/>
          <a:headEnd/>
          <a:tailEnd/>
        </a:ln>
      </xdr:spPr>
    </xdr:sp>
    <xdr:clientData/>
  </xdr:oneCellAnchor>
  <xdr:oneCellAnchor>
    <xdr:from>
      <xdr:col>2</xdr:col>
      <xdr:colOff>990600</xdr:colOff>
      <xdr:row>17</xdr:row>
      <xdr:rowOff>0</xdr:rowOff>
    </xdr:from>
    <xdr:ext cx="76200" cy="295275"/>
    <xdr:sp macro="" textlink="">
      <xdr:nvSpPr>
        <xdr:cNvPr id="9819" name="Text Box 34"/>
        <xdr:cNvSpPr txBox="1">
          <a:spLocks noChangeArrowheads="1"/>
        </xdr:cNvSpPr>
      </xdr:nvSpPr>
      <xdr:spPr bwMode="auto">
        <a:xfrm>
          <a:off x="2371725" y="6648450"/>
          <a:ext cx="76200" cy="295275"/>
        </a:xfrm>
        <a:prstGeom prst="rect">
          <a:avLst/>
        </a:prstGeom>
        <a:noFill/>
        <a:ln w="9525">
          <a:noFill/>
          <a:miter lim="800000"/>
          <a:headEnd/>
          <a:tailEnd/>
        </a:ln>
      </xdr:spPr>
    </xdr:sp>
    <xdr:clientData/>
  </xdr:oneCellAnchor>
  <xdr:oneCellAnchor>
    <xdr:from>
      <xdr:col>2</xdr:col>
      <xdr:colOff>990600</xdr:colOff>
      <xdr:row>17</xdr:row>
      <xdr:rowOff>0</xdr:rowOff>
    </xdr:from>
    <xdr:ext cx="76200" cy="266700"/>
    <xdr:sp macro="" textlink="">
      <xdr:nvSpPr>
        <xdr:cNvPr id="9820" name="Text Box 34"/>
        <xdr:cNvSpPr txBox="1">
          <a:spLocks noChangeArrowheads="1"/>
        </xdr:cNvSpPr>
      </xdr:nvSpPr>
      <xdr:spPr bwMode="auto">
        <a:xfrm>
          <a:off x="2371725" y="6648450"/>
          <a:ext cx="76200" cy="266700"/>
        </a:xfrm>
        <a:prstGeom prst="rect">
          <a:avLst/>
        </a:prstGeom>
        <a:noFill/>
        <a:ln w="9525">
          <a:noFill/>
          <a:miter lim="800000"/>
          <a:headEnd/>
          <a:tailEnd/>
        </a:ln>
      </xdr:spPr>
    </xdr:sp>
    <xdr:clientData/>
  </xdr:oneCellAnchor>
  <xdr:oneCellAnchor>
    <xdr:from>
      <xdr:col>2</xdr:col>
      <xdr:colOff>990600</xdr:colOff>
      <xdr:row>17</xdr:row>
      <xdr:rowOff>0</xdr:rowOff>
    </xdr:from>
    <xdr:ext cx="76200" cy="266700"/>
    <xdr:sp macro="" textlink="">
      <xdr:nvSpPr>
        <xdr:cNvPr id="9821" name="Text Box 34"/>
        <xdr:cNvSpPr txBox="1">
          <a:spLocks noChangeArrowheads="1"/>
        </xdr:cNvSpPr>
      </xdr:nvSpPr>
      <xdr:spPr bwMode="auto">
        <a:xfrm>
          <a:off x="2371725" y="6648450"/>
          <a:ext cx="76200" cy="266700"/>
        </a:xfrm>
        <a:prstGeom prst="rect">
          <a:avLst/>
        </a:prstGeom>
        <a:noFill/>
        <a:ln w="9525">
          <a:noFill/>
          <a:miter lim="800000"/>
          <a:headEnd/>
          <a:tailEnd/>
        </a:ln>
      </xdr:spPr>
    </xdr:sp>
    <xdr:clientData/>
  </xdr:oneCellAnchor>
  <xdr:oneCellAnchor>
    <xdr:from>
      <xdr:col>2</xdr:col>
      <xdr:colOff>990600</xdr:colOff>
      <xdr:row>17</xdr:row>
      <xdr:rowOff>0</xdr:rowOff>
    </xdr:from>
    <xdr:ext cx="76200" cy="266700"/>
    <xdr:sp macro="" textlink="">
      <xdr:nvSpPr>
        <xdr:cNvPr id="9822" name="Text Box 34"/>
        <xdr:cNvSpPr txBox="1">
          <a:spLocks noChangeArrowheads="1"/>
        </xdr:cNvSpPr>
      </xdr:nvSpPr>
      <xdr:spPr bwMode="auto">
        <a:xfrm>
          <a:off x="2371725" y="6648450"/>
          <a:ext cx="76200" cy="266700"/>
        </a:xfrm>
        <a:prstGeom prst="rect">
          <a:avLst/>
        </a:prstGeom>
        <a:noFill/>
        <a:ln w="9525">
          <a:noFill/>
          <a:miter lim="800000"/>
          <a:headEnd/>
          <a:tailEnd/>
        </a:ln>
      </xdr:spPr>
    </xdr:sp>
    <xdr:clientData/>
  </xdr:oneCellAnchor>
  <xdr:oneCellAnchor>
    <xdr:from>
      <xdr:col>2</xdr:col>
      <xdr:colOff>990600</xdr:colOff>
      <xdr:row>17</xdr:row>
      <xdr:rowOff>0</xdr:rowOff>
    </xdr:from>
    <xdr:ext cx="76200" cy="266700"/>
    <xdr:sp macro="" textlink="">
      <xdr:nvSpPr>
        <xdr:cNvPr id="9823" name="Text Box 34"/>
        <xdr:cNvSpPr txBox="1">
          <a:spLocks noChangeArrowheads="1"/>
        </xdr:cNvSpPr>
      </xdr:nvSpPr>
      <xdr:spPr bwMode="auto">
        <a:xfrm>
          <a:off x="2371725" y="6648450"/>
          <a:ext cx="76200" cy="266700"/>
        </a:xfrm>
        <a:prstGeom prst="rect">
          <a:avLst/>
        </a:prstGeom>
        <a:noFill/>
        <a:ln w="9525">
          <a:noFill/>
          <a:miter lim="800000"/>
          <a:headEnd/>
          <a:tailEnd/>
        </a:ln>
      </xdr:spPr>
    </xdr:sp>
    <xdr:clientData/>
  </xdr:oneCellAnchor>
  <xdr:oneCellAnchor>
    <xdr:from>
      <xdr:col>2</xdr:col>
      <xdr:colOff>990600</xdr:colOff>
      <xdr:row>17</xdr:row>
      <xdr:rowOff>0</xdr:rowOff>
    </xdr:from>
    <xdr:ext cx="76200" cy="706092"/>
    <xdr:sp macro="" textlink="">
      <xdr:nvSpPr>
        <xdr:cNvPr id="9824" name="Text Box 34"/>
        <xdr:cNvSpPr txBox="1">
          <a:spLocks noChangeArrowheads="1"/>
        </xdr:cNvSpPr>
      </xdr:nvSpPr>
      <xdr:spPr bwMode="auto">
        <a:xfrm>
          <a:off x="2371725" y="6648450"/>
          <a:ext cx="76200" cy="706092"/>
        </a:xfrm>
        <a:prstGeom prst="rect">
          <a:avLst/>
        </a:prstGeom>
        <a:noFill/>
        <a:ln w="9525">
          <a:noFill/>
          <a:miter lim="800000"/>
          <a:headEnd/>
          <a:tailEnd/>
        </a:ln>
      </xdr:spPr>
    </xdr:sp>
    <xdr:clientData/>
  </xdr:oneCellAnchor>
  <xdr:oneCellAnchor>
    <xdr:from>
      <xdr:col>2</xdr:col>
      <xdr:colOff>990600</xdr:colOff>
      <xdr:row>17</xdr:row>
      <xdr:rowOff>0</xdr:rowOff>
    </xdr:from>
    <xdr:ext cx="76200" cy="706092"/>
    <xdr:sp macro="" textlink="">
      <xdr:nvSpPr>
        <xdr:cNvPr id="9825" name="Text Box 34"/>
        <xdr:cNvSpPr txBox="1">
          <a:spLocks noChangeArrowheads="1"/>
        </xdr:cNvSpPr>
      </xdr:nvSpPr>
      <xdr:spPr bwMode="auto">
        <a:xfrm>
          <a:off x="2371725" y="6648450"/>
          <a:ext cx="76200" cy="706092"/>
        </a:xfrm>
        <a:prstGeom prst="rect">
          <a:avLst/>
        </a:prstGeom>
        <a:noFill/>
        <a:ln w="9525">
          <a:noFill/>
          <a:miter lim="800000"/>
          <a:headEnd/>
          <a:tailEnd/>
        </a:ln>
      </xdr:spPr>
    </xdr:sp>
    <xdr:clientData/>
  </xdr:oneCellAnchor>
  <xdr:oneCellAnchor>
    <xdr:from>
      <xdr:col>2</xdr:col>
      <xdr:colOff>990600</xdr:colOff>
      <xdr:row>17</xdr:row>
      <xdr:rowOff>0</xdr:rowOff>
    </xdr:from>
    <xdr:ext cx="76200" cy="706092"/>
    <xdr:sp macro="" textlink="">
      <xdr:nvSpPr>
        <xdr:cNvPr id="9826" name="Text Box 34"/>
        <xdr:cNvSpPr txBox="1">
          <a:spLocks noChangeArrowheads="1"/>
        </xdr:cNvSpPr>
      </xdr:nvSpPr>
      <xdr:spPr bwMode="auto">
        <a:xfrm>
          <a:off x="2371725" y="6648450"/>
          <a:ext cx="76200" cy="706092"/>
        </a:xfrm>
        <a:prstGeom prst="rect">
          <a:avLst/>
        </a:prstGeom>
        <a:noFill/>
        <a:ln w="9525">
          <a:noFill/>
          <a:miter lim="800000"/>
          <a:headEnd/>
          <a:tailEnd/>
        </a:ln>
      </xdr:spPr>
    </xdr:sp>
    <xdr:clientData/>
  </xdr:oneCellAnchor>
  <xdr:oneCellAnchor>
    <xdr:from>
      <xdr:col>2</xdr:col>
      <xdr:colOff>1295400</xdr:colOff>
      <xdr:row>17</xdr:row>
      <xdr:rowOff>0</xdr:rowOff>
    </xdr:from>
    <xdr:ext cx="76200" cy="742950"/>
    <xdr:sp macro="" textlink="">
      <xdr:nvSpPr>
        <xdr:cNvPr id="9827" name="Text Box 34"/>
        <xdr:cNvSpPr txBox="1">
          <a:spLocks noChangeArrowheads="1"/>
        </xdr:cNvSpPr>
      </xdr:nvSpPr>
      <xdr:spPr bwMode="auto">
        <a:xfrm>
          <a:off x="2676525" y="6648450"/>
          <a:ext cx="76200" cy="742950"/>
        </a:xfrm>
        <a:prstGeom prst="rect">
          <a:avLst/>
        </a:prstGeom>
        <a:noFill/>
        <a:ln w="9525">
          <a:noFill/>
          <a:miter lim="800000"/>
          <a:headEnd/>
          <a:tailEnd/>
        </a:ln>
      </xdr:spPr>
    </xdr:sp>
    <xdr:clientData/>
  </xdr:oneCellAnchor>
  <xdr:oneCellAnchor>
    <xdr:from>
      <xdr:col>2</xdr:col>
      <xdr:colOff>990600</xdr:colOff>
      <xdr:row>17</xdr:row>
      <xdr:rowOff>0</xdr:rowOff>
    </xdr:from>
    <xdr:ext cx="76200" cy="742950"/>
    <xdr:sp macro="" textlink="">
      <xdr:nvSpPr>
        <xdr:cNvPr id="9828" name="Text Box 34"/>
        <xdr:cNvSpPr txBox="1">
          <a:spLocks noChangeArrowheads="1"/>
        </xdr:cNvSpPr>
      </xdr:nvSpPr>
      <xdr:spPr bwMode="auto">
        <a:xfrm>
          <a:off x="2371725" y="6648450"/>
          <a:ext cx="76200" cy="742950"/>
        </a:xfrm>
        <a:prstGeom prst="rect">
          <a:avLst/>
        </a:prstGeom>
        <a:noFill/>
        <a:ln w="9525">
          <a:noFill/>
          <a:miter lim="800000"/>
          <a:headEnd/>
          <a:tailEnd/>
        </a:ln>
      </xdr:spPr>
    </xdr:sp>
    <xdr:clientData/>
  </xdr:oneCellAnchor>
  <xdr:oneCellAnchor>
    <xdr:from>
      <xdr:col>2</xdr:col>
      <xdr:colOff>990600</xdr:colOff>
      <xdr:row>17</xdr:row>
      <xdr:rowOff>0</xdr:rowOff>
    </xdr:from>
    <xdr:ext cx="76200" cy="714375"/>
    <xdr:sp macro="" textlink="">
      <xdr:nvSpPr>
        <xdr:cNvPr id="9829" name="Text Box 34"/>
        <xdr:cNvSpPr txBox="1">
          <a:spLocks noChangeArrowheads="1"/>
        </xdr:cNvSpPr>
      </xdr:nvSpPr>
      <xdr:spPr bwMode="auto">
        <a:xfrm>
          <a:off x="2371725" y="6648450"/>
          <a:ext cx="76200" cy="714375"/>
        </a:xfrm>
        <a:prstGeom prst="rect">
          <a:avLst/>
        </a:prstGeom>
        <a:noFill/>
        <a:ln w="9525">
          <a:noFill/>
          <a:miter lim="800000"/>
          <a:headEnd/>
          <a:tailEnd/>
        </a:ln>
      </xdr:spPr>
    </xdr:sp>
    <xdr:clientData/>
  </xdr:oneCellAnchor>
  <xdr:oneCellAnchor>
    <xdr:from>
      <xdr:col>2</xdr:col>
      <xdr:colOff>990600</xdr:colOff>
      <xdr:row>17</xdr:row>
      <xdr:rowOff>0</xdr:rowOff>
    </xdr:from>
    <xdr:ext cx="76200" cy="714375"/>
    <xdr:sp macro="" textlink="">
      <xdr:nvSpPr>
        <xdr:cNvPr id="9830" name="Text Box 34"/>
        <xdr:cNvSpPr txBox="1">
          <a:spLocks noChangeArrowheads="1"/>
        </xdr:cNvSpPr>
      </xdr:nvSpPr>
      <xdr:spPr bwMode="auto">
        <a:xfrm>
          <a:off x="2371725" y="6648450"/>
          <a:ext cx="76200" cy="714375"/>
        </a:xfrm>
        <a:prstGeom prst="rect">
          <a:avLst/>
        </a:prstGeom>
        <a:noFill/>
        <a:ln w="9525">
          <a:noFill/>
          <a:miter lim="800000"/>
          <a:headEnd/>
          <a:tailEnd/>
        </a:ln>
      </xdr:spPr>
    </xdr:sp>
    <xdr:clientData/>
  </xdr:oneCellAnchor>
  <xdr:oneCellAnchor>
    <xdr:from>
      <xdr:col>2</xdr:col>
      <xdr:colOff>990600</xdr:colOff>
      <xdr:row>17</xdr:row>
      <xdr:rowOff>0</xdr:rowOff>
    </xdr:from>
    <xdr:ext cx="76200" cy="714375"/>
    <xdr:sp macro="" textlink="">
      <xdr:nvSpPr>
        <xdr:cNvPr id="9831" name="Text Box 34"/>
        <xdr:cNvSpPr txBox="1">
          <a:spLocks noChangeArrowheads="1"/>
        </xdr:cNvSpPr>
      </xdr:nvSpPr>
      <xdr:spPr bwMode="auto">
        <a:xfrm>
          <a:off x="2371725" y="6648450"/>
          <a:ext cx="76200" cy="714375"/>
        </a:xfrm>
        <a:prstGeom prst="rect">
          <a:avLst/>
        </a:prstGeom>
        <a:noFill/>
        <a:ln w="9525">
          <a:noFill/>
          <a:miter lim="800000"/>
          <a:headEnd/>
          <a:tailEnd/>
        </a:ln>
      </xdr:spPr>
    </xdr:sp>
    <xdr:clientData/>
  </xdr:oneCellAnchor>
  <xdr:oneCellAnchor>
    <xdr:from>
      <xdr:col>2</xdr:col>
      <xdr:colOff>990600</xdr:colOff>
      <xdr:row>17</xdr:row>
      <xdr:rowOff>0</xdr:rowOff>
    </xdr:from>
    <xdr:ext cx="76200" cy="714375"/>
    <xdr:sp macro="" textlink="">
      <xdr:nvSpPr>
        <xdr:cNvPr id="9832" name="Text Box 34"/>
        <xdr:cNvSpPr txBox="1">
          <a:spLocks noChangeArrowheads="1"/>
        </xdr:cNvSpPr>
      </xdr:nvSpPr>
      <xdr:spPr bwMode="auto">
        <a:xfrm>
          <a:off x="2371725" y="6648450"/>
          <a:ext cx="76200" cy="714375"/>
        </a:xfrm>
        <a:prstGeom prst="rect">
          <a:avLst/>
        </a:prstGeom>
        <a:noFill/>
        <a:ln w="9525">
          <a:noFill/>
          <a:miter lim="800000"/>
          <a:headEnd/>
          <a:tailEnd/>
        </a:ln>
      </xdr:spPr>
    </xdr:sp>
    <xdr:clientData/>
  </xdr:oneCellAnchor>
  <xdr:oneCellAnchor>
    <xdr:from>
      <xdr:col>2</xdr:col>
      <xdr:colOff>990600</xdr:colOff>
      <xdr:row>17</xdr:row>
      <xdr:rowOff>0</xdr:rowOff>
    </xdr:from>
    <xdr:ext cx="76200" cy="696567"/>
    <xdr:sp macro="" textlink="">
      <xdr:nvSpPr>
        <xdr:cNvPr id="9833" name="Text Box 34"/>
        <xdr:cNvSpPr txBox="1">
          <a:spLocks noChangeArrowheads="1"/>
        </xdr:cNvSpPr>
      </xdr:nvSpPr>
      <xdr:spPr bwMode="auto">
        <a:xfrm>
          <a:off x="2371725" y="6648450"/>
          <a:ext cx="76200" cy="696567"/>
        </a:xfrm>
        <a:prstGeom prst="rect">
          <a:avLst/>
        </a:prstGeom>
        <a:noFill/>
        <a:ln w="9525">
          <a:noFill/>
          <a:miter lim="800000"/>
          <a:headEnd/>
          <a:tailEnd/>
        </a:ln>
      </xdr:spPr>
    </xdr:sp>
    <xdr:clientData/>
  </xdr:oneCellAnchor>
  <xdr:oneCellAnchor>
    <xdr:from>
      <xdr:col>2</xdr:col>
      <xdr:colOff>990600</xdr:colOff>
      <xdr:row>17</xdr:row>
      <xdr:rowOff>0</xdr:rowOff>
    </xdr:from>
    <xdr:ext cx="76200" cy="696567"/>
    <xdr:sp macro="" textlink="">
      <xdr:nvSpPr>
        <xdr:cNvPr id="9834" name="Text Box 34"/>
        <xdr:cNvSpPr txBox="1">
          <a:spLocks noChangeArrowheads="1"/>
        </xdr:cNvSpPr>
      </xdr:nvSpPr>
      <xdr:spPr bwMode="auto">
        <a:xfrm>
          <a:off x="2371725" y="6648450"/>
          <a:ext cx="76200" cy="696567"/>
        </a:xfrm>
        <a:prstGeom prst="rect">
          <a:avLst/>
        </a:prstGeom>
        <a:noFill/>
        <a:ln w="9525">
          <a:noFill/>
          <a:miter lim="800000"/>
          <a:headEnd/>
          <a:tailEnd/>
        </a:ln>
      </xdr:spPr>
    </xdr:sp>
    <xdr:clientData/>
  </xdr:oneCellAnchor>
  <xdr:oneCellAnchor>
    <xdr:from>
      <xdr:col>2</xdr:col>
      <xdr:colOff>990600</xdr:colOff>
      <xdr:row>17</xdr:row>
      <xdr:rowOff>0</xdr:rowOff>
    </xdr:from>
    <xdr:ext cx="76200" cy="696567"/>
    <xdr:sp macro="" textlink="">
      <xdr:nvSpPr>
        <xdr:cNvPr id="9835" name="Text Box 34"/>
        <xdr:cNvSpPr txBox="1">
          <a:spLocks noChangeArrowheads="1"/>
        </xdr:cNvSpPr>
      </xdr:nvSpPr>
      <xdr:spPr bwMode="auto">
        <a:xfrm>
          <a:off x="2371725" y="6648450"/>
          <a:ext cx="76200" cy="696567"/>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836"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837"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2</xdr:col>
      <xdr:colOff>1295400</xdr:colOff>
      <xdr:row>18</xdr:row>
      <xdr:rowOff>0</xdr:rowOff>
    </xdr:from>
    <xdr:ext cx="76200" cy="295275"/>
    <xdr:sp macro="" textlink="">
      <xdr:nvSpPr>
        <xdr:cNvPr id="9838" name="Text Box 34"/>
        <xdr:cNvSpPr txBox="1">
          <a:spLocks noChangeArrowheads="1"/>
        </xdr:cNvSpPr>
      </xdr:nvSpPr>
      <xdr:spPr bwMode="auto">
        <a:xfrm>
          <a:off x="2676525" y="7696200"/>
          <a:ext cx="76200" cy="295275"/>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839"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840"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2</xdr:col>
      <xdr:colOff>990600</xdr:colOff>
      <xdr:row>18</xdr:row>
      <xdr:rowOff>0</xdr:rowOff>
    </xdr:from>
    <xdr:ext cx="76200" cy="295275"/>
    <xdr:sp macro="" textlink="">
      <xdr:nvSpPr>
        <xdr:cNvPr id="9841" name="Text Box 34"/>
        <xdr:cNvSpPr txBox="1">
          <a:spLocks noChangeArrowheads="1"/>
        </xdr:cNvSpPr>
      </xdr:nvSpPr>
      <xdr:spPr bwMode="auto">
        <a:xfrm>
          <a:off x="2371725" y="7696200"/>
          <a:ext cx="76200" cy="2952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842"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843"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844"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845"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48892"/>
    <xdr:sp macro="" textlink="">
      <xdr:nvSpPr>
        <xdr:cNvPr id="9846" name="Text Box 34"/>
        <xdr:cNvSpPr txBox="1">
          <a:spLocks noChangeArrowheads="1"/>
        </xdr:cNvSpPr>
      </xdr:nvSpPr>
      <xdr:spPr bwMode="auto">
        <a:xfrm>
          <a:off x="2371725" y="7696200"/>
          <a:ext cx="76200" cy="248892"/>
        </a:xfrm>
        <a:prstGeom prst="rect">
          <a:avLst/>
        </a:prstGeom>
        <a:noFill/>
        <a:ln w="9525">
          <a:noFill/>
          <a:miter lim="800000"/>
          <a:headEnd/>
          <a:tailEnd/>
        </a:ln>
      </xdr:spPr>
    </xdr:sp>
    <xdr:clientData/>
  </xdr:oneCellAnchor>
  <xdr:oneCellAnchor>
    <xdr:from>
      <xdr:col>2</xdr:col>
      <xdr:colOff>990600</xdr:colOff>
      <xdr:row>18</xdr:row>
      <xdr:rowOff>0</xdr:rowOff>
    </xdr:from>
    <xdr:ext cx="76200" cy="248892"/>
    <xdr:sp macro="" textlink="">
      <xdr:nvSpPr>
        <xdr:cNvPr id="9847" name="Text Box 34"/>
        <xdr:cNvSpPr txBox="1">
          <a:spLocks noChangeArrowheads="1"/>
        </xdr:cNvSpPr>
      </xdr:nvSpPr>
      <xdr:spPr bwMode="auto">
        <a:xfrm>
          <a:off x="2371725" y="7696200"/>
          <a:ext cx="76200" cy="248892"/>
        </a:xfrm>
        <a:prstGeom prst="rect">
          <a:avLst/>
        </a:prstGeom>
        <a:noFill/>
        <a:ln w="9525">
          <a:noFill/>
          <a:miter lim="800000"/>
          <a:headEnd/>
          <a:tailEnd/>
        </a:ln>
      </xdr:spPr>
    </xdr:sp>
    <xdr:clientData/>
  </xdr:oneCellAnchor>
  <xdr:oneCellAnchor>
    <xdr:from>
      <xdr:col>2</xdr:col>
      <xdr:colOff>990600</xdr:colOff>
      <xdr:row>18</xdr:row>
      <xdr:rowOff>0</xdr:rowOff>
    </xdr:from>
    <xdr:ext cx="76200" cy="248892"/>
    <xdr:sp macro="" textlink="">
      <xdr:nvSpPr>
        <xdr:cNvPr id="9848" name="Text Box 34"/>
        <xdr:cNvSpPr txBox="1">
          <a:spLocks noChangeArrowheads="1"/>
        </xdr:cNvSpPr>
      </xdr:nvSpPr>
      <xdr:spPr bwMode="auto">
        <a:xfrm>
          <a:off x="2371725" y="7696200"/>
          <a:ext cx="76200" cy="248892"/>
        </a:xfrm>
        <a:prstGeom prst="rect">
          <a:avLst/>
        </a:prstGeom>
        <a:noFill/>
        <a:ln w="9525">
          <a:noFill/>
          <a:miter lim="800000"/>
          <a:headEnd/>
          <a:tailEnd/>
        </a:ln>
      </xdr:spPr>
    </xdr:sp>
    <xdr:clientData/>
  </xdr:oneCellAnchor>
  <xdr:oneCellAnchor>
    <xdr:from>
      <xdr:col>2</xdr:col>
      <xdr:colOff>1295400</xdr:colOff>
      <xdr:row>18</xdr:row>
      <xdr:rowOff>0</xdr:rowOff>
    </xdr:from>
    <xdr:ext cx="76200" cy="285750"/>
    <xdr:sp macro="" textlink="">
      <xdr:nvSpPr>
        <xdr:cNvPr id="9849" name="Text Box 34"/>
        <xdr:cNvSpPr txBox="1">
          <a:spLocks noChangeArrowheads="1"/>
        </xdr:cNvSpPr>
      </xdr:nvSpPr>
      <xdr:spPr bwMode="auto">
        <a:xfrm>
          <a:off x="2676525" y="7696200"/>
          <a:ext cx="76200" cy="285750"/>
        </a:xfrm>
        <a:prstGeom prst="rect">
          <a:avLst/>
        </a:prstGeom>
        <a:noFill/>
        <a:ln w="9525">
          <a:noFill/>
          <a:miter lim="800000"/>
          <a:headEnd/>
          <a:tailEnd/>
        </a:ln>
      </xdr:spPr>
    </xdr:sp>
    <xdr:clientData/>
  </xdr:oneCellAnchor>
  <xdr:oneCellAnchor>
    <xdr:from>
      <xdr:col>2</xdr:col>
      <xdr:colOff>990600</xdr:colOff>
      <xdr:row>18</xdr:row>
      <xdr:rowOff>0</xdr:rowOff>
    </xdr:from>
    <xdr:ext cx="76200" cy="285750"/>
    <xdr:sp macro="" textlink="">
      <xdr:nvSpPr>
        <xdr:cNvPr id="9850" name="Text Box 34"/>
        <xdr:cNvSpPr txBox="1">
          <a:spLocks noChangeArrowheads="1"/>
        </xdr:cNvSpPr>
      </xdr:nvSpPr>
      <xdr:spPr bwMode="auto">
        <a:xfrm>
          <a:off x="2371725" y="7696200"/>
          <a:ext cx="76200" cy="285750"/>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851"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852"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853"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854"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39367"/>
    <xdr:sp macro="" textlink="">
      <xdr:nvSpPr>
        <xdr:cNvPr id="9855" name="Text Box 34"/>
        <xdr:cNvSpPr txBox="1">
          <a:spLocks noChangeArrowheads="1"/>
        </xdr:cNvSpPr>
      </xdr:nvSpPr>
      <xdr:spPr bwMode="auto">
        <a:xfrm>
          <a:off x="2371725" y="7696200"/>
          <a:ext cx="76200" cy="239367"/>
        </a:xfrm>
        <a:prstGeom prst="rect">
          <a:avLst/>
        </a:prstGeom>
        <a:noFill/>
        <a:ln w="9525">
          <a:noFill/>
          <a:miter lim="800000"/>
          <a:headEnd/>
          <a:tailEnd/>
        </a:ln>
      </xdr:spPr>
    </xdr:sp>
    <xdr:clientData/>
  </xdr:oneCellAnchor>
  <xdr:oneCellAnchor>
    <xdr:from>
      <xdr:col>2</xdr:col>
      <xdr:colOff>990600</xdr:colOff>
      <xdr:row>18</xdr:row>
      <xdr:rowOff>0</xdr:rowOff>
    </xdr:from>
    <xdr:ext cx="76200" cy="239367"/>
    <xdr:sp macro="" textlink="">
      <xdr:nvSpPr>
        <xdr:cNvPr id="9856" name="Text Box 34"/>
        <xdr:cNvSpPr txBox="1">
          <a:spLocks noChangeArrowheads="1"/>
        </xdr:cNvSpPr>
      </xdr:nvSpPr>
      <xdr:spPr bwMode="auto">
        <a:xfrm>
          <a:off x="2371725" y="7696200"/>
          <a:ext cx="76200" cy="239367"/>
        </a:xfrm>
        <a:prstGeom prst="rect">
          <a:avLst/>
        </a:prstGeom>
        <a:noFill/>
        <a:ln w="9525">
          <a:noFill/>
          <a:miter lim="800000"/>
          <a:headEnd/>
          <a:tailEnd/>
        </a:ln>
      </xdr:spPr>
    </xdr:sp>
    <xdr:clientData/>
  </xdr:oneCellAnchor>
  <xdr:oneCellAnchor>
    <xdr:from>
      <xdr:col>2</xdr:col>
      <xdr:colOff>990600</xdr:colOff>
      <xdr:row>18</xdr:row>
      <xdr:rowOff>0</xdr:rowOff>
    </xdr:from>
    <xdr:ext cx="76200" cy="239367"/>
    <xdr:sp macro="" textlink="">
      <xdr:nvSpPr>
        <xdr:cNvPr id="9857" name="Text Box 34"/>
        <xdr:cNvSpPr txBox="1">
          <a:spLocks noChangeArrowheads="1"/>
        </xdr:cNvSpPr>
      </xdr:nvSpPr>
      <xdr:spPr bwMode="auto">
        <a:xfrm>
          <a:off x="2371725" y="7696200"/>
          <a:ext cx="76200" cy="239367"/>
        </a:xfrm>
        <a:prstGeom prst="rect">
          <a:avLst/>
        </a:prstGeom>
        <a:noFill/>
        <a:ln w="9525">
          <a:noFill/>
          <a:miter lim="800000"/>
          <a:headEnd/>
          <a:tailEnd/>
        </a:ln>
      </xdr:spPr>
    </xdr:sp>
    <xdr:clientData/>
  </xdr:oneCellAnchor>
  <xdr:oneCellAnchor>
    <xdr:from>
      <xdr:col>2</xdr:col>
      <xdr:colOff>1295400</xdr:colOff>
      <xdr:row>18</xdr:row>
      <xdr:rowOff>0</xdr:rowOff>
    </xdr:from>
    <xdr:ext cx="76200" cy="295275"/>
    <xdr:sp macro="" textlink="">
      <xdr:nvSpPr>
        <xdr:cNvPr id="9858" name="Text Box 34"/>
        <xdr:cNvSpPr txBox="1">
          <a:spLocks noChangeArrowheads="1"/>
        </xdr:cNvSpPr>
      </xdr:nvSpPr>
      <xdr:spPr bwMode="auto">
        <a:xfrm>
          <a:off x="2676525" y="7696200"/>
          <a:ext cx="76200" cy="2952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95275"/>
    <xdr:sp macro="" textlink="">
      <xdr:nvSpPr>
        <xdr:cNvPr id="9859" name="Text Box 34"/>
        <xdr:cNvSpPr txBox="1">
          <a:spLocks noChangeArrowheads="1"/>
        </xdr:cNvSpPr>
      </xdr:nvSpPr>
      <xdr:spPr bwMode="auto">
        <a:xfrm>
          <a:off x="2371725" y="7696200"/>
          <a:ext cx="76200" cy="2952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860"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861"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862"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863"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191742"/>
    <xdr:sp macro="" textlink="">
      <xdr:nvSpPr>
        <xdr:cNvPr id="9864" name="Text Box 34"/>
        <xdr:cNvSpPr txBox="1">
          <a:spLocks noChangeArrowheads="1"/>
        </xdr:cNvSpPr>
      </xdr:nvSpPr>
      <xdr:spPr bwMode="auto">
        <a:xfrm>
          <a:off x="2371725" y="7696200"/>
          <a:ext cx="76200" cy="191742"/>
        </a:xfrm>
        <a:prstGeom prst="rect">
          <a:avLst/>
        </a:prstGeom>
        <a:noFill/>
        <a:ln w="9525">
          <a:noFill/>
          <a:miter lim="800000"/>
          <a:headEnd/>
          <a:tailEnd/>
        </a:ln>
      </xdr:spPr>
    </xdr:sp>
    <xdr:clientData/>
  </xdr:oneCellAnchor>
  <xdr:oneCellAnchor>
    <xdr:from>
      <xdr:col>2</xdr:col>
      <xdr:colOff>990600</xdr:colOff>
      <xdr:row>18</xdr:row>
      <xdr:rowOff>0</xdr:rowOff>
    </xdr:from>
    <xdr:ext cx="76200" cy="191742"/>
    <xdr:sp macro="" textlink="">
      <xdr:nvSpPr>
        <xdr:cNvPr id="9865" name="Text Box 34"/>
        <xdr:cNvSpPr txBox="1">
          <a:spLocks noChangeArrowheads="1"/>
        </xdr:cNvSpPr>
      </xdr:nvSpPr>
      <xdr:spPr bwMode="auto">
        <a:xfrm>
          <a:off x="2371725" y="7696200"/>
          <a:ext cx="76200" cy="191742"/>
        </a:xfrm>
        <a:prstGeom prst="rect">
          <a:avLst/>
        </a:prstGeom>
        <a:noFill/>
        <a:ln w="9525">
          <a:noFill/>
          <a:miter lim="800000"/>
          <a:headEnd/>
          <a:tailEnd/>
        </a:ln>
      </xdr:spPr>
    </xdr:sp>
    <xdr:clientData/>
  </xdr:oneCellAnchor>
  <xdr:oneCellAnchor>
    <xdr:from>
      <xdr:col>2</xdr:col>
      <xdr:colOff>990600</xdr:colOff>
      <xdr:row>18</xdr:row>
      <xdr:rowOff>0</xdr:rowOff>
    </xdr:from>
    <xdr:ext cx="76200" cy="191742"/>
    <xdr:sp macro="" textlink="">
      <xdr:nvSpPr>
        <xdr:cNvPr id="9866" name="Text Box 34"/>
        <xdr:cNvSpPr txBox="1">
          <a:spLocks noChangeArrowheads="1"/>
        </xdr:cNvSpPr>
      </xdr:nvSpPr>
      <xdr:spPr bwMode="auto">
        <a:xfrm>
          <a:off x="2371725" y="7696200"/>
          <a:ext cx="76200" cy="191742"/>
        </a:xfrm>
        <a:prstGeom prst="rect">
          <a:avLst/>
        </a:prstGeom>
        <a:noFill/>
        <a:ln w="9525">
          <a:noFill/>
          <a:miter lim="800000"/>
          <a:headEnd/>
          <a:tailEnd/>
        </a:ln>
      </xdr:spPr>
    </xdr:sp>
    <xdr:clientData/>
  </xdr:oneCellAnchor>
  <xdr:oneCellAnchor>
    <xdr:from>
      <xdr:col>2</xdr:col>
      <xdr:colOff>1295400</xdr:colOff>
      <xdr:row>18</xdr:row>
      <xdr:rowOff>0</xdr:rowOff>
    </xdr:from>
    <xdr:ext cx="76200" cy="190500"/>
    <xdr:sp macro="" textlink="">
      <xdr:nvSpPr>
        <xdr:cNvPr id="9867" name="Text Box 34"/>
        <xdr:cNvSpPr txBox="1">
          <a:spLocks noChangeArrowheads="1"/>
        </xdr:cNvSpPr>
      </xdr:nvSpPr>
      <xdr:spPr bwMode="auto">
        <a:xfrm>
          <a:off x="2676525" y="7696200"/>
          <a:ext cx="76200" cy="190500"/>
        </a:xfrm>
        <a:prstGeom prst="rect">
          <a:avLst/>
        </a:prstGeom>
        <a:noFill/>
        <a:ln w="9525">
          <a:noFill/>
          <a:miter lim="800000"/>
          <a:headEnd/>
          <a:tailEnd/>
        </a:ln>
      </xdr:spPr>
    </xdr:sp>
    <xdr:clientData/>
  </xdr:oneCellAnchor>
  <xdr:oneCellAnchor>
    <xdr:from>
      <xdr:col>2</xdr:col>
      <xdr:colOff>990600</xdr:colOff>
      <xdr:row>18</xdr:row>
      <xdr:rowOff>0</xdr:rowOff>
    </xdr:from>
    <xdr:ext cx="76200" cy="190500"/>
    <xdr:sp macro="" textlink="">
      <xdr:nvSpPr>
        <xdr:cNvPr id="9868" name="Text Box 34"/>
        <xdr:cNvSpPr txBox="1">
          <a:spLocks noChangeArrowheads="1"/>
        </xdr:cNvSpPr>
      </xdr:nvSpPr>
      <xdr:spPr bwMode="auto">
        <a:xfrm>
          <a:off x="2371725" y="7696200"/>
          <a:ext cx="76200" cy="190500"/>
        </a:xfrm>
        <a:prstGeom prst="rect">
          <a:avLst/>
        </a:prstGeom>
        <a:noFill/>
        <a:ln w="9525">
          <a:noFill/>
          <a:miter lim="800000"/>
          <a:headEnd/>
          <a:tailEnd/>
        </a:ln>
      </xdr:spPr>
    </xdr:sp>
    <xdr:clientData/>
  </xdr:oneCellAnchor>
  <xdr:oneCellAnchor>
    <xdr:from>
      <xdr:col>2</xdr:col>
      <xdr:colOff>990600</xdr:colOff>
      <xdr:row>18</xdr:row>
      <xdr:rowOff>0</xdr:rowOff>
    </xdr:from>
    <xdr:ext cx="76200" cy="190500"/>
    <xdr:sp macro="" textlink="">
      <xdr:nvSpPr>
        <xdr:cNvPr id="9869" name="Text Box 34"/>
        <xdr:cNvSpPr txBox="1">
          <a:spLocks noChangeArrowheads="1"/>
        </xdr:cNvSpPr>
      </xdr:nvSpPr>
      <xdr:spPr bwMode="auto">
        <a:xfrm>
          <a:off x="2371725" y="7696200"/>
          <a:ext cx="76200" cy="190500"/>
        </a:xfrm>
        <a:prstGeom prst="rect">
          <a:avLst/>
        </a:prstGeom>
        <a:noFill/>
        <a:ln w="9525">
          <a:noFill/>
          <a:miter lim="800000"/>
          <a:headEnd/>
          <a:tailEnd/>
        </a:ln>
      </xdr:spPr>
    </xdr:sp>
    <xdr:clientData/>
  </xdr:oneCellAnchor>
  <xdr:oneCellAnchor>
    <xdr:from>
      <xdr:col>2</xdr:col>
      <xdr:colOff>990600</xdr:colOff>
      <xdr:row>18</xdr:row>
      <xdr:rowOff>0</xdr:rowOff>
    </xdr:from>
    <xdr:ext cx="76200" cy="190500"/>
    <xdr:sp macro="" textlink="">
      <xdr:nvSpPr>
        <xdr:cNvPr id="9870" name="Text Box 34"/>
        <xdr:cNvSpPr txBox="1">
          <a:spLocks noChangeArrowheads="1"/>
        </xdr:cNvSpPr>
      </xdr:nvSpPr>
      <xdr:spPr bwMode="auto">
        <a:xfrm>
          <a:off x="2371725" y="7696200"/>
          <a:ext cx="76200" cy="190500"/>
        </a:xfrm>
        <a:prstGeom prst="rect">
          <a:avLst/>
        </a:prstGeom>
        <a:noFill/>
        <a:ln w="9525">
          <a:noFill/>
          <a:miter lim="800000"/>
          <a:headEnd/>
          <a:tailEnd/>
        </a:ln>
      </xdr:spPr>
    </xdr:sp>
    <xdr:clientData/>
  </xdr:oneCellAnchor>
  <xdr:oneCellAnchor>
    <xdr:from>
      <xdr:col>2</xdr:col>
      <xdr:colOff>990600</xdr:colOff>
      <xdr:row>18</xdr:row>
      <xdr:rowOff>0</xdr:rowOff>
    </xdr:from>
    <xdr:ext cx="76200" cy="190500"/>
    <xdr:sp macro="" textlink="">
      <xdr:nvSpPr>
        <xdr:cNvPr id="9871" name="Text Box 34"/>
        <xdr:cNvSpPr txBox="1">
          <a:spLocks noChangeArrowheads="1"/>
        </xdr:cNvSpPr>
      </xdr:nvSpPr>
      <xdr:spPr bwMode="auto">
        <a:xfrm>
          <a:off x="2371725" y="7696200"/>
          <a:ext cx="76200" cy="190500"/>
        </a:xfrm>
        <a:prstGeom prst="rect">
          <a:avLst/>
        </a:prstGeom>
        <a:noFill/>
        <a:ln w="9525">
          <a:noFill/>
          <a:miter lim="800000"/>
          <a:headEnd/>
          <a:tailEnd/>
        </a:ln>
      </xdr:spPr>
    </xdr:sp>
    <xdr:clientData/>
  </xdr:oneCellAnchor>
  <xdr:oneCellAnchor>
    <xdr:from>
      <xdr:col>2</xdr:col>
      <xdr:colOff>990600</xdr:colOff>
      <xdr:row>18</xdr:row>
      <xdr:rowOff>0</xdr:rowOff>
    </xdr:from>
    <xdr:ext cx="76200" cy="190500"/>
    <xdr:sp macro="" textlink="">
      <xdr:nvSpPr>
        <xdr:cNvPr id="9872" name="Text Box 34"/>
        <xdr:cNvSpPr txBox="1">
          <a:spLocks noChangeArrowheads="1"/>
        </xdr:cNvSpPr>
      </xdr:nvSpPr>
      <xdr:spPr bwMode="auto">
        <a:xfrm>
          <a:off x="2371725" y="7696200"/>
          <a:ext cx="76200" cy="190500"/>
        </a:xfrm>
        <a:prstGeom prst="rect">
          <a:avLst/>
        </a:prstGeom>
        <a:noFill/>
        <a:ln w="9525">
          <a:noFill/>
          <a:miter lim="800000"/>
          <a:headEnd/>
          <a:tailEnd/>
        </a:ln>
      </xdr:spPr>
    </xdr:sp>
    <xdr:clientData/>
  </xdr:oneCellAnchor>
  <xdr:oneCellAnchor>
    <xdr:from>
      <xdr:col>2</xdr:col>
      <xdr:colOff>990600</xdr:colOff>
      <xdr:row>18</xdr:row>
      <xdr:rowOff>0</xdr:rowOff>
    </xdr:from>
    <xdr:ext cx="76200" cy="191742"/>
    <xdr:sp macro="" textlink="">
      <xdr:nvSpPr>
        <xdr:cNvPr id="9873" name="Text Box 34"/>
        <xdr:cNvSpPr txBox="1">
          <a:spLocks noChangeArrowheads="1"/>
        </xdr:cNvSpPr>
      </xdr:nvSpPr>
      <xdr:spPr bwMode="auto">
        <a:xfrm>
          <a:off x="2371725" y="7696200"/>
          <a:ext cx="76200" cy="191742"/>
        </a:xfrm>
        <a:prstGeom prst="rect">
          <a:avLst/>
        </a:prstGeom>
        <a:noFill/>
        <a:ln w="9525">
          <a:noFill/>
          <a:miter lim="800000"/>
          <a:headEnd/>
          <a:tailEnd/>
        </a:ln>
      </xdr:spPr>
    </xdr:sp>
    <xdr:clientData/>
  </xdr:oneCellAnchor>
  <xdr:oneCellAnchor>
    <xdr:from>
      <xdr:col>2</xdr:col>
      <xdr:colOff>990600</xdr:colOff>
      <xdr:row>18</xdr:row>
      <xdr:rowOff>0</xdr:rowOff>
    </xdr:from>
    <xdr:ext cx="76200" cy="191742"/>
    <xdr:sp macro="" textlink="">
      <xdr:nvSpPr>
        <xdr:cNvPr id="9874" name="Text Box 34"/>
        <xdr:cNvSpPr txBox="1">
          <a:spLocks noChangeArrowheads="1"/>
        </xdr:cNvSpPr>
      </xdr:nvSpPr>
      <xdr:spPr bwMode="auto">
        <a:xfrm>
          <a:off x="2371725" y="7696200"/>
          <a:ext cx="76200" cy="191742"/>
        </a:xfrm>
        <a:prstGeom prst="rect">
          <a:avLst/>
        </a:prstGeom>
        <a:noFill/>
        <a:ln w="9525">
          <a:noFill/>
          <a:miter lim="800000"/>
          <a:headEnd/>
          <a:tailEnd/>
        </a:ln>
      </xdr:spPr>
    </xdr:sp>
    <xdr:clientData/>
  </xdr:oneCellAnchor>
  <xdr:oneCellAnchor>
    <xdr:from>
      <xdr:col>2</xdr:col>
      <xdr:colOff>990600</xdr:colOff>
      <xdr:row>18</xdr:row>
      <xdr:rowOff>0</xdr:rowOff>
    </xdr:from>
    <xdr:ext cx="76200" cy="191742"/>
    <xdr:sp macro="" textlink="">
      <xdr:nvSpPr>
        <xdr:cNvPr id="9875" name="Text Box 34"/>
        <xdr:cNvSpPr txBox="1">
          <a:spLocks noChangeArrowheads="1"/>
        </xdr:cNvSpPr>
      </xdr:nvSpPr>
      <xdr:spPr bwMode="auto">
        <a:xfrm>
          <a:off x="2371725" y="7696200"/>
          <a:ext cx="76200" cy="191742"/>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876"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877"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2</xdr:col>
      <xdr:colOff>1295400</xdr:colOff>
      <xdr:row>18</xdr:row>
      <xdr:rowOff>0</xdr:rowOff>
    </xdr:from>
    <xdr:ext cx="76200" cy="295275"/>
    <xdr:sp macro="" textlink="">
      <xdr:nvSpPr>
        <xdr:cNvPr id="9878" name="Text Box 34"/>
        <xdr:cNvSpPr txBox="1">
          <a:spLocks noChangeArrowheads="1"/>
        </xdr:cNvSpPr>
      </xdr:nvSpPr>
      <xdr:spPr bwMode="auto">
        <a:xfrm>
          <a:off x="2676525" y="7696200"/>
          <a:ext cx="76200" cy="295275"/>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879"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880"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2</xdr:col>
      <xdr:colOff>990600</xdr:colOff>
      <xdr:row>18</xdr:row>
      <xdr:rowOff>0</xdr:rowOff>
    </xdr:from>
    <xdr:ext cx="76200" cy="295275"/>
    <xdr:sp macro="" textlink="">
      <xdr:nvSpPr>
        <xdr:cNvPr id="9881" name="Text Box 34"/>
        <xdr:cNvSpPr txBox="1">
          <a:spLocks noChangeArrowheads="1"/>
        </xdr:cNvSpPr>
      </xdr:nvSpPr>
      <xdr:spPr bwMode="auto">
        <a:xfrm>
          <a:off x="2371725" y="7696200"/>
          <a:ext cx="76200" cy="2952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882"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883"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884"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885"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48892"/>
    <xdr:sp macro="" textlink="">
      <xdr:nvSpPr>
        <xdr:cNvPr id="9886" name="Text Box 34"/>
        <xdr:cNvSpPr txBox="1">
          <a:spLocks noChangeArrowheads="1"/>
        </xdr:cNvSpPr>
      </xdr:nvSpPr>
      <xdr:spPr bwMode="auto">
        <a:xfrm>
          <a:off x="2371725" y="7696200"/>
          <a:ext cx="76200" cy="248892"/>
        </a:xfrm>
        <a:prstGeom prst="rect">
          <a:avLst/>
        </a:prstGeom>
        <a:noFill/>
        <a:ln w="9525">
          <a:noFill/>
          <a:miter lim="800000"/>
          <a:headEnd/>
          <a:tailEnd/>
        </a:ln>
      </xdr:spPr>
    </xdr:sp>
    <xdr:clientData/>
  </xdr:oneCellAnchor>
  <xdr:oneCellAnchor>
    <xdr:from>
      <xdr:col>2</xdr:col>
      <xdr:colOff>990600</xdr:colOff>
      <xdr:row>18</xdr:row>
      <xdr:rowOff>0</xdr:rowOff>
    </xdr:from>
    <xdr:ext cx="76200" cy="248892"/>
    <xdr:sp macro="" textlink="">
      <xdr:nvSpPr>
        <xdr:cNvPr id="9887" name="Text Box 34"/>
        <xdr:cNvSpPr txBox="1">
          <a:spLocks noChangeArrowheads="1"/>
        </xdr:cNvSpPr>
      </xdr:nvSpPr>
      <xdr:spPr bwMode="auto">
        <a:xfrm>
          <a:off x="2371725" y="7696200"/>
          <a:ext cx="76200" cy="248892"/>
        </a:xfrm>
        <a:prstGeom prst="rect">
          <a:avLst/>
        </a:prstGeom>
        <a:noFill/>
        <a:ln w="9525">
          <a:noFill/>
          <a:miter lim="800000"/>
          <a:headEnd/>
          <a:tailEnd/>
        </a:ln>
      </xdr:spPr>
    </xdr:sp>
    <xdr:clientData/>
  </xdr:oneCellAnchor>
  <xdr:oneCellAnchor>
    <xdr:from>
      <xdr:col>2</xdr:col>
      <xdr:colOff>990600</xdr:colOff>
      <xdr:row>18</xdr:row>
      <xdr:rowOff>0</xdr:rowOff>
    </xdr:from>
    <xdr:ext cx="76200" cy="248892"/>
    <xdr:sp macro="" textlink="">
      <xdr:nvSpPr>
        <xdr:cNvPr id="9888" name="Text Box 34"/>
        <xdr:cNvSpPr txBox="1">
          <a:spLocks noChangeArrowheads="1"/>
        </xdr:cNvSpPr>
      </xdr:nvSpPr>
      <xdr:spPr bwMode="auto">
        <a:xfrm>
          <a:off x="2371725" y="7696200"/>
          <a:ext cx="76200" cy="248892"/>
        </a:xfrm>
        <a:prstGeom prst="rect">
          <a:avLst/>
        </a:prstGeom>
        <a:noFill/>
        <a:ln w="9525">
          <a:noFill/>
          <a:miter lim="800000"/>
          <a:headEnd/>
          <a:tailEnd/>
        </a:ln>
      </xdr:spPr>
    </xdr:sp>
    <xdr:clientData/>
  </xdr:oneCellAnchor>
  <xdr:oneCellAnchor>
    <xdr:from>
      <xdr:col>2</xdr:col>
      <xdr:colOff>1295400</xdr:colOff>
      <xdr:row>18</xdr:row>
      <xdr:rowOff>0</xdr:rowOff>
    </xdr:from>
    <xdr:ext cx="76200" cy="285750"/>
    <xdr:sp macro="" textlink="">
      <xdr:nvSpPr>
        <xdr:cNvPr id="9889" name="Text Box 34"/>
        <xdr:cNvSpPr txBox="1">
          <a:spLocks noChangeArrowheads="1"/>
        </xdr:cNvSpPr>
      </xdr:nvSpPr>
      <xdr:spPr bwMode="auto">
        <a:xfrm>
          <a:off x="2676525" y="7696200"/>
          <a:ext cx="76200" cy="285750"/>
        </a:xfrm>
        <a:prstGeom prst="rect">
          <a:avLst/>
        </a:prstGeom>
        <a:noFill/>
        <a:ln w="9525">
          <a:noFill/>
          <a:miter lim="800000"/>
          <a:headEnd/>
          <a:tailEnd/>
        </a:ln>
      </xdr:spPr>
    </xdr:sp>
    <xdr:clientData/>
  </xdr:oneCellAnchor>
  <xdr:oneCellAnchor>
    <xdr:from>
      <xdr:col>2</xdr:col>
      <xdr:colOff>990600</xdr:colOff>
      <xdr:row>18</xdr:row>
      <xdr:rowOff>0</xdr:rowOff>
    </xdr:from>
    <xdr:ext cx="76200" cy="285750"/>
    <xdr:sp macro="" textlink="">
      <xdr:nvSpPr>
        <xdr:cNvPr id="9890" name="Text Box 34"/>
        <xdr:cNvSpPr txBox="1">
          <a:spLocks noChangeArrowheads="1"/>
        </xdr:cNvSpPr>
      </xdr:nvSpPr>
      <xdr:spPr bwMode="auto">
        <a:xfrm>
          <a:off x="2371725" y="7696200"/>
          <a:ext cx="76200" cy="285750"/>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891"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892"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893"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894"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39367"/>
    <xdr:sp macro="" textlink="">
      <xdr:nvSpPr>
        <xdr:cNvPr id="9895" name="Text Box 34"/>
        <xdr:cNvSpPr txBox="1">
          <a:spLocks noChangeArrowheads="1"/>
        </xdr:cNvSpPr>
      </xdr:nvSpPr>
      <xdr:spPr bwMode="auto">
        <a:xfrm>
          <a:off x="2371725" y="7696200"/>
          <a:ext cx="76200" cy="239367"/>
        </a:xfrm>
        <a:prstGeom prst="rect">
          <a:avLst/>
        </a:prstGeom>
        <a:noFill/>
        <a:ln w="9525">
          <a:noFill/>
          <a:miter lim="800000"/>
          <a:headEnd/>
          <a:tailEnd/>
        </a:ln>
      </xdr:spPr>
    </xdr:sp>
    <xdr:clientData/>
  </xdr:oneCellAnchor>
  <xdr:oneCellAnchor>
    <xdr:from>
      <xdr:col>2</xdr:col>
      <xdr:colOff>990600</xdr:colOff>
      <xdr:row>18</xdr:row>
      <xdr:rowOff>0</xdr:rowOff>
    </xdr:from>
    <xdr:ext cx="76200" cy="239367"/>
    <xdr:sp macro="" textlink="">
      <xdr:nvSpPr>
        <xdr:cNvPr id="9896" name="Text Box 34"/>
        <xdr:cNvSpPr txBox="1">
          <a:spLocks noChangeArrowheads="1"/>
        </xdr:cNvSpPr>
      </xdr:nvSpPr>
      <xdr:spPr bwMode="auto">
        <a:xfrm>
          <a:off x="2371725" y="7696200"/>
          <a:ext cx="76200" cy="239367"/>
        </a:xfrm>
        <a:prstGeom prst="rect">
          <a:avLst/>
        </a:prstGeom>
        <a:noFill/>
        <a:ln w="9525">
          <a:noFill/>
          <a:miter lim="800000"/>
          <a:headEnd/>
          <a:tailEnd/>
        </a:ln>
      </xdr:spPr>
    </xdr:sp>
    <xdr:clientData/>
  </xdr:oneCellAnchor>
  <xdr:oneCellAnchor>
    <xdr:from>
      <xdr:col>2</xdr:col>
      <xdr:colOff>990600</xdr:colOff>
      <xdr:row>18</xdr:row>
      <xdr:rowOff>0</xdr:rowOff>
    </xdr:from>
    <xdr:ext cx="76200" cy="239367"/>
    <xdr:sp macro="" textlink="">
      <xdr:nvSpPr>
        <xdr:cNvPr id="9897" name="Text Box 34"/>
        <xdr:cNvSpPr txBox="1">
          <a:spLocks noChangeArrowheads="1"/>
        </xdr:cNvSpPr>
      </xdr:nvSpPr>
      <xdr:spPr bwMode="auto">
        <a:xfrm>
          <a:off x="2371725" y="7696200"/>
          <a:ext cx="76200" cy="239367"/>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898"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899"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2</xdr:col>
      <xdr:colOff>1295400</xdr:colOff>
      <xdr:row>18</xdr:row>
      <xdr:rowOff>0</xdr:rowOff>
    </xdr:from>
    <xdr:ext cx="76200" cy="295275"/>
    <xdr:sp macro="" textlink="">
      <xdr:nvSpPr>
        <xdr:cNvPr id="9900" name="Text Box 34"/>
        <xdr:cNvSpPr txBox="1">
          <a:spLocks noChangeArrowheads="1"/>
        </xdr:cNvSpPr>
      </xdr:nvSpPr>
      <xdr:spPr bwMode="auto">
        <a:xfrm>
          <a:off x="2676525" y="7696200"/>
          <a:ext cx="76200" cy="295275"/>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901"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902"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2</xdr:col>
      <xdr:colOff>990600</xdr:colOff>
      <xdr:row>18</xdr:row>
      <xdr:rowOff>0</xdr:rowOff>
    </xdr:from>
    <xdr:ext cx="76200" cy="295275"/>
    <xdr:sp macro="" textlink="">
      <xdr:nvSpPr>
        <xdr:cNvPr id="9903" name="Text Box 34"/>
        <xdr:cNvSpPr txBox="1">
          <a:spLocks noChangeArrowheads="1"/>
        </xdr:cNvSpPr>
      </xdr:nvSpPr>
      <xdr:spPr bwMode="auto">
        <a:xfrm>
          <a:off x="2371725" y="7696200"/>
          <a:ext cx="76200" cy="2952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904"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905"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906"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907"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706092"/>
    <xdr:sp macro="" textlink="">
      <xdr:nvSpPr>
        <xdr:cNvPr id="9908" name="Text Box 34"/>
        <xdr:cNvSpPr txBox="1">
          <a:spLocks noChangeArrowheads="1"/>
        </xdr:cNvSpPr>
      </xdr:nvSpPr>
      <xdr:spPr bwMode="auto">
        <a:xfrm>
          <a:off x="2371725" y="7696200"/>
          <a:ext cx="76200" cy="706092"/>
        </a:xfrm>
        <a:prstGeom prst="rect">
          <a:avLst/>
        </a:prstGeom>
        <a:noFill/>
        <a:ln w="9525">
          <a:noFill/>
          <a:miter lim="800000"/>
          <a:headEnd/>
          <a:tailEnd/>
        </a:ln>
      </xdr:spPr>
    </xdr:sp>
    <xdr:clientData/>
  </xdr:oneCellAnchor>
  <xdr:oneCellAnchor>
    <xdr:from>
      <xdr:col>2</xdr:col>
      <xdr:colOff>990600</xdr:colOff>
      <xdr:row>18</xdr:row>
      <xdr:rowOff>0</xdr:rowOff>
    </xdr:from>
    <xdr:ext cx="76200" cy="706092"/>
    <xdr:sp macro="" textlink="">
      <xdr:nvSpPr>
        <xdr:cNvPr id="9909" name="Text Box 34"/>
        <xdr:cNvSpPr txBox="1">
          <a:spLocks noChangeArrowheads="1"/>
        </xdr:cNvSpPr>
      </xdr:nvSpPr>
      <xdr:spPr bwMode="auto">
        <a:xfrm>
          <a:off x="2371725" y="7696200"/>
          <a:ext cx="76200" cy="706092"/>
        </a:xfrm>
        <a:prstGeom prst="rect">
          <a:avLst/>
        </a:prstGeom>
        <a:noFill/>
        <a:ln w="9525">
          <a:noFill/>
          <a:miter lim="800000"/>
          <a:headEnd/>
          <a:tailEnd/>
        </a:ln>
      </xdr:spPr>
    </xdr:sp>
    <xdr:clientData/>
  </xdr:oneCellAnchor>
  <xdr:oneCellAnchor>
    <xdr:from>
      <xdr:col>2</xdr:col>
      <xdr:colOff>990600</xdr:colOff>
      <xdr:row>18</xdr:row>
      <xdr:rowOff>0</xdr:rowOff>
    </xdr:from>
    <xdr:ext cx="76200" cy="706092"/>
    <xdr:sp macro="" textlink="">
      <xdr:nvSpPr>
        <xdr:cNvPr id="9910" name="Text Box 34"/>
        <xdr:cNvSpPr txBox="1">
          <a:spLocks noChangeArrowheads="1"/>
        </xdr:cNvSpPr>
      </xdr:nvSpPr>
      <xdr:spPr bwMode="auto">
        <a:xfrm>
          <a:off x="2371725" y="7696200"/>
          <a:ext cx="76200" cy="706092"/>
        </a:xfrm>
        <a:prstGeom prst="rect">
          <a:avLst/>
        </a:prstGeom>
        <a:noFill/>
        <a:ln w="9525">
          <a:noFill/>
          <a:miter lim="800000"/>
          <a:headEnd/>
          <a:tailEnd/>
        </a:ln>
      </xdr:spPr>
    </xdr:sp>
    <xdr:clientData/>
  </xdr:oneCellAnchor>
  <xdr:oneCellAnchor>
    <xdr:from>
      <xdr:col>2</xdr:col>
      <xdr:colOff>1295400</xdr:colOff>
      <xdr:row>18</xdr:row>
      <xdr:rowOff>0</xdr:rowOff>
    </xdr:from>
    <xdr:ext cx="76200" cy="742950"/>
    <xdr:sp macro="" textlink="">
      <xdr:nvSpPr>
        <xdr:cNvPr id="9911" name="Text Box 34"/>
        <xdr:cNvSpPr txBox="1">
          <a:spLocks noChangeArrowheads="1"/>
        </xdr:cNvSpPr>
      </xdr:nvSpPr>
      <xdr:spPr bwMode="auto">
        <a:xfrm>
          <a:off x="2676525" y="7696200"/>
          <a:ext cx="76200" cy="742950"/>
        </a:xfrm>
        <a:prstGeom prst="rect">
          <a:avLst/>
        </a:prstGeom>
        <a:noFill/>
        <a:ln w="9525">
          <a:noFill/>
          <a:miter lim="800000"/>
          <a:headEnd/>
          <a:tailEnd/>
        </a:ln>
      </xdr:spPr>
    </xdr:sp>
    <xdr:clientData/>
  </xdr:oneCellAnchor>
  <xdr:oneCellAnchor>
    <xdr:from>
      <xdr:col>2</xdr:col>
      <xdr:colOff>990600</xdr:colOff>
      <xdr:row>18</xdr:row>
      <xdr:rowOff>0</xdr:rowOff>
    </xdr:from>
    <xdr:ext cx="76200" cy="742950"/>
    <xdr:sp macro="" textlink="">
      <xdr:nvSpPr>
        <xdr:cNvPr id="9912" name="Text Box 34"/>
        <xdr:cNvSpPr txBox="1">
          <a:spLocks noChangeArrowheads="1"/>
        </xdr:cNvSpPr>
      </xdr:nvSpPr>
      <xdr:spPr bwMode="auto">
        <a:xfrm>
          <a:off x="2371725" y="7696200"/>
          <a:ext cx="76200" cy="742950"/>
        </a:xfrm>
        <a:prstGeom prst="rect">
          <a:avLst/>
        </a:prstGeom>
        <a:noFill/>
        <a:ln w="9525">
          <a:noFill/>
          <a:miter lim="800000"/>
          <a:headEnd/>
          <a:tailEnd/>
        </a:ln>
      </xdr:spPr>
    </xdr:sp>
    <xdr:clientData/>
  </xdr:oneCellAnchor>
  <xdr:oneCellAnchor>
    <xdr:from>
      <xdr:col>2</xdr:col>
      <xdr:colOff>990600</xdr:colOff>
      <xdr:row>18</xdr:row>
      <xdr:rowOff>0</xdr:rowOff>
    </xdr:from>
    <xdr:ext cx="76200" cy="714375"/>
    <xdr:sp macro="" textlink="">
      <xdr:nvSpPr>
        <xdr:cNvPr id="9913" name="Text Box 34"/>
        <xdr:cNvSpPr txBox="1">
          <a:spLocks noChangeArrowheads="1"/>
        </xdr:cNvSpPr>
      </xdr:nvSpPr>
      <xdr:spPr bwMode="auto">
        <a:xfrm>
          <a:off x="2371725" y="7696200"/>
          <a:ext cx="76200" cy="714375"/>
        </a:xfrm>
        <a:prstGeom prst="rect">
          <a:avLst/>
        </a:prstGeom>
        <a:noFill/>
        <a:ln w="9525">
          <a:noFill/>
          <a:miter lim="800000"/>
          <a:headEnd/>
          <a:tailEnd/>
        </a:ln>
      </xdr:spPr>
    </xdr:sp>
    <xdr:clientData/>
  </xdr:oneCellAnchor>
  <xdr:oneCellAnchor>
    <xdr:from>
      <xdr:col>2</xdr:col>
      <xdr:colOff>990600</xdr:colOff>
      <xdr:row>18</xdr:row>
      <xdr:rowOff>0</xdr:rowOff>
    </xdr:from>
    <xdr:ext cx="76200" cy="714375"/>
    <xdr:sp macro="" textlink="">
      <xdr:nvSpPr>
        <xdr:cNvPr id="9914" name="Text Box 34"/>
        <xdr:cNvSpPr txBox="1">
          <a:spLocks noChangeArrowheads="1"/>
        </xdr:cNvSpPr>
      </xdr:nvSpPr>
      <xdr:spPr bwMode="auto">
        <a:xfrm>
          <a:off x="2371725" y="7696200"/>
          <a:ext cx="76200" cy="714375"/>
        </a:xfrm>
        <a:prstGeom prst="rect">
          <a:avLst/>
        </a:prstGeom>
        <a:noFill/>
        <a:ln w="9525">
          <a:noFill/>
          <a:miter lim="800000"/>
          <a:headEnd/>
          <a:tailEnd/>
        </a:ln>
      </xdr:spPr>
    </xdr:sp>
    <xdr:clientData/>
  </xdr:oneCellAnchor>
  <xdr:oneCellAnchor>
    <xdr:from>
      <xdr:col>2</xdr:col>
      <xdr:colOff>990600</xdr:colOff>
      <xdr:row>18</xdr:row>
      <xdr:rowOff>0</xdr:rowOff>
    </xdr:from>
    <xdr:ext cx="76200" cy="714375"/>
    <xdr:sp macro="" textlink="">
      <xdr:nvSpPr>
        <xdr:cNvPr id="9915" name="Text Box 34"/>
        <xdr:cNvSpPr txBox="1">
          <a:spLocks noChangeArrowheads="1"/>
        </xdr:cNvSpPr>
      </xdr:nvSpPr>
      <xdr:spPr bwMode="auto">
        <a:xfrm>
          <a:off x="2371725" y="7696200"/>
          <a:ext cx="76200" cy="714375"/>
        </a:xfrm>
        <a:prstGeom prst="rect">
          <a:avLst/>
        </a:prstGeom>
        <a:noFill/>
        <a:ln w="9525">
          <a:noFill/>
          <a:miter lim="800000"/>
          <a:headEnd/>
          <a:tailEnd/>
        </a:ln>
      </xdr:spPr>
    </xdr:sp>
    <xdr:clientData/>
  </xdr:oneCellAnchor>
  <xdr:oneCellAnchor>
    <xdr:from>
      <xdr:col>2</xdr:col>
      <xdr:colOff>990600</xdr:colOff>
      <xdr:row>18</xdr:row>
      <xdr:rowOff>0</xdr:rowOff>
    </xdr:from>
    <xdr:ext cx="76200" cy="714375"/>
    <xdr:sp macro="" textlink="">
      <xdr:nvSpPr>
        <xdr:cNvPr id="9916" name="Text Box 34"/>
        <xdr:cNvSpPr txBox="1">
          <a:spLocks noChangeArrowheads="1"/>
        </xdr:cNvSpPr>
      </xdr:nvSpPr>
      <xdr:spPr bwMode="auto">
        <a:xfrm>
          <a:off x="2371725" y="7696200"/>
          <a:ext cx="76200" cy="714375"/>
        </a:xfrm>
        <a:prstGeom prst="rect">
          <a:avLst/>
        </a:prstGeom>
        <a:noFill/>
        <a:ln w="9525">
          <a:noFill/>
          <a:miter lim="800000"/>
          <a:headEnd/>
          <a:tailEnd/>
        </a:ln>
      </xdr:spPr>
    </xdr:sp>
    <xdr:clientData/>
  </xdr:oneCellAnchor>
  <xdr:oneCellAnchor>
    <xdr:from>
      <xdr:col>2</xdr:col>
      <xdr:colOff>990600</xdr:colOff>
      <xdr:row>18</xdr:row>
      <xdr:rowOff>0</xdr:rowOff>
    </xdr:from>
    <xdr:ext cx="76200" cy="696567"/>
    <xdr:sp macro="" textlink="">
      <xdr:nvSpPr>
        <xdr:cNvPr id="9917" name="Text Box 34"/>
        <xdr:cNvSpPr txBox="1">
          <a:spLocks noChangeArrowheads="1"/>
        </xdr:cNvSpPr>
      </xdr:nvSpPr>
      <xdr:spPr bwMode="auto">
        <a:xfrm>
          <a:off x="2371725" y="7696200"/>
          <a:ext cx="76200" cy="696567"/>
        </a:xfrm>
        <a:prstGeom prst="rect">
          <a:avLst/>
        </a:prstGeom>
        <a:noFill/>
        <a:ln w="9525">
          <a:noFill/>
          <a:miter lim="800000"/>
          <a:headEnd/>
          <a:tailEnd/>
        </a:ln>
      </xdr:spPr>
    </xdr:sp>
    <xdr:clientData/>
  </xdr:oneCellAnchor>
  <xdr:oneCellAnchor>
    <xdr:from>
      <xdr:col>2</xdr:col>
      <xdr:colOff>990600</xdr:colOff>
      <xdr:row>18</xdr:row>
      <xdr:rowOff>0</xdr:rowOff>
    </xdr:from>
    <xdr:ext cx="76200" cy="696567"/>
    <xdr:sp macro="" textlink="">
      <xdr:nvSpPr>
        <xdr:cNvPr id="9918" name="Text Box 34"/>
        <xdr:cNvSpPr txBox="1">
          <a:spLocks noChangeArrowheads="1"/>
        </xdr:cNvSpPr>
      </xdr:nvSpPr>
      <xdr:spPr bwMode="auto">
        <a:xfrm>
          <a:off x="2371725" y="7696200"/>
          <a:ext cx="76200" cy="696567"/>
        </a:xfrm>
        <a:prstGeom prst="rect">
          <a:avLst/>
        </a:prstGeom>
        <a:noFill/>
        <a:ln w="9525">
          <a:noFill/>
          <a:miter lim="800000"/>
          <a:headEnd/>
          <a:tailEnd/>
        </a:ln>
      </xdr:spPr>
    </xdr:sp>
    <xdr:clientData/>
  </xdr:oneCellAnchor>
  <xdr:oneCellAnchor>
    <xdr:from>
      <xdr:col>2</xdr:col>
      <xdr:colOff>990600</xdr:colOff>
      <xdr:row>18</xdr:row>
      <xdr:rowOff>0</xdr:rowOff>
    </xdr:from>
    <xdr:ext cx="76200" cy="696567"/>
    <xdr:sp macro="" textlink="">
      <xdr:nvSpPr>
        <xdr:cNvPr id="9919" name="Text Box 34"/>
        <xdr:cNvSpPr txBox="1">
          <a:spLocks noChangeArrowheads="1"/>
        </xdr:cNvSpPr>
      </xdr:nvSpPr>
      <xdr:spPr bwMode="auto">
        <a:xfrm>
          <a:off x="2371725" y="7696200"/>
          <a:ext cx="76200" cy="696567"/>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920"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921"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2</xdr:col>
      <xdr:colOff>1295400</xdr:colOff>
      <xdr:row>18</xdr:row>
      <xdr:rowOff>0</xdr:rowOff>
    </xdr:from>
    <xdr:ext cx="76200" cy="295275"/>
    <xdr:sp macro="" textlink="">
      <xdr:nvSpPr>
        <xdr:cNvPr id="9922" name="Text Box 34"/>
        <xdr:cNvSpPr txBox="1">
          <a:spLocks noChangeArrowheads="1"/>
        </xdr:cNvSpPr>
      </xdr:nvSpPr>
      <xdr:spPr bwMode="auto">
        <a:xfrm>
          <a:off x="2676525" y="7696200"/>
          <a:ext cx="76200" cy="295275"/>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923"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3</xdr:col>
      <xdr:colOff>990600</xdr:colOff>
      <xdr:row>18</xdr:row>
      <xdr:rowOff>0</xdr:rowOff>
    </xdr:from>
    <xdr:ext cx="0" cy="200025"/>
    <xdr:sp macro="" textlink="">
      <xdr:nvSpPr>
        <xdr:cNvPr id="9924" name="Text Box 7"/>
        <xdr:cNvSpPr txBox="1">
          <a:spLocks noChangeArrowheads="1"/>
        </xdr:cNvSpPr>
      </xdr:nvSpPr>
      <xdr:spPr bwMode="auto">
        <a:xfrm>
          <a:off x="6962775" y="7696200"/>
          <a:ext cx="0" cy="200025"/>
        </a:xfrm>
        <a:prstGeom prst="rect">
          <a:avLst/>
        </a:prstGeom>
        <a:noFill/>
        <a:ln w="9525">
          <a:noFill/>
          <a:miter lim="800000"/>
          <a:headEnd/>
          <a:tailEnd/>
        </a:ln>
      </xdr:spPr>
    </xdr:sp>
    <xdr:clientData/>
  </xdr:oneCellAnchor>
  <xdr:oneCellAnchor>
    <xdr:from>
      <xdr:col>2</xdr:col>
      <xdr:colOff>990600</xdr:colOff>
      <xdr:row>18</xdr:row>
      <xdr:rowOff>0</xdr:rowOff>
    </xdr:from>
    <xdr:ext cx="76200" cy="295275"/>
    <xdr:sp macro="" textlink="">
      <xdr:nvSpPr>
        <xdr:cNvPr id="9925" name="Text Box 34"/>
        <xdr:cNvSpPr txBox="1">
          <a:spLocks noChangeArrowheads="1"/>
        </xdr:cNvSpPr>
      </xdr:nvSpPr>
      <xdr:spPr bwMode="auto">
        <a:xfrm>
          <a:off x="2371725" y="7696200"/>
          <a:ext cx="76200" cy="2952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926"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927"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928"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66700"/>
    <xdr:sp macro="" textlink="">
      <xdr:nvSpPr>
        <xdr:cNvPr id="9929" name="Text Box 34"/>
        <xdr:cNvSpPr txBox="1">
          <a:spLocks noChangeArrowheads="1"/>
        </xdr:cNvSpPr>
      </xdr:nvSpPr>
      <xdr:spPr bwMode="auto">
        <a:xfrm>
          <a:off x="2371725" y="7696200"/>
          <a:ext cx="76200" cy="266700"/>
        </a:xfrm>
        <a:prstGeom prst="rect">
          <a:avLst/>
        </a:prstGeom>
        <a:noFill/>
        <a:ln w="9525">
          <a:noFill/>
          <a:miter lim="800000"/>
          <a:headEnd/>
          <a:tailEnd/>
        </a:ln>
      </xdr:spPr>
    </xdr:sp>
    <xdr:clientData/>
  </xdr:oneCellAnchor>
  <xdr:oneCellAnchor>
    <xdr:from>
      <xdr:col>2</xdr:col>
      <xdr:colOff>990600</xdr:colOff>
      <xdr:row>18</xdr:row>
      <xdr:rowOff>0</xdr:rowOff>
    </xdr:from>
    <xdr:ext cx="76200" cy="248892"/>
    <xdr:sp macro="" textlink="">
      <xdr:nvSpPr>
        <xdr:cNvPr id="9930" name="Text Box 34"/>
        <xdr:cNvSpPr txBox="1">
          <a:spLocks noChangeArrowheads="1"/>
        </xdr:cNvSpPr>
      </xdr:nvSpPr>
      <xdr:spPr bwMode="auto">
        <a:xfrm>
          <a:off x="2371725" y="7696200"/>
          <a:ext cx="76200" cy="248892"/>
        </a:xfrm>
        <a:prstGeom prst="rect">
          <a:avLst/>
        </a:prstGeom>
        <a:noFill/>
        <a:ln w="9525">
          <a:noFill/>
          <a:miter lim="800000"/>
          <a:headEnd/>
          <a:tailEnd/>
        </a:ln>
      </xdr:spPr>
    </xdr:sp>
    <xdr:clientData/>
  </xdr:oneCellAnchor>
  <xdr:oneCellAnchor>
    <xdr:from>
      <xdr:col>2</xdr:col>
      <xdr:colOff>990600</xdr:colOff>
      <xdr:row>18</xdr:row>
      <xdr:rowOff>0</xdr:rowOff>
    </xdr:from>
    <xdr:ext cx="76200" cy="248892"/>
    <xdr:sp macro="" textlink="">
      <xdr:nvSpPr>
        <xdr:cNvPr id="9931" name="Text Box 34"/>
        <xdr:cNvSpPr txBox="1">
          <a:spLocks noChangeArrowheads="1"/>
        </xdr:cNvSpPr>
      </xdr:nvSpPr>
      <xdr:spPr bwMode="auto">
        <a:xfrm>
          <a:off x="2371725" y="7696200"/>
          <a:ext cx="76200" cy="248892"/>
        </a:xfrm>
        <a:prstGeom prst="rect">
          <a:avLst/>
        </a:prstGeom>
        <a:noFill/>
        <a:ln w="9525">
          <a:noFill/>
          <a:miter lim="800000"/>
          <a:headEnd/>
          <a:tailEnd/>
        </a:ln>
      </xdr:spPr>
    </xdr:sp>
    <xdr:clientData/>
  </xdr:oneCellAnchor>
  <xdr:oneCellAnchor>
    <xdr:from>
      <xdr:col>2</xdr:col>
      <xdr:colOff>990600</xdr:colOff>
      <xdr:row>18</xdr:row>
      <xdr:rowOff>0</xdr:rowOff>
    </xdr:from>
    <xdr:ext cx="76200" cy="248892"/>
    <xdr:sp macro="" textlink="">
      <xdr:nvSpPr>
        <xdr:cNvPr id="9932" name="Text Box 34"/>
        <xdr:cNvSpPr txBox="1">
          <a:spLocks noChangeArrowheads="1"/>
        </xdr:cNvSpPr>
      </xdr:nvSpPr>
      <xdr:spPr bwMode="auto">
        <a:xfrm>
          <a:off x="2371725" y="7696200"/>
          <a:ext cx="76200" cy="248892"/>
        </a:xfrm>
        <a:prstGeom prst="rect">
          <a:avLst/>
        </a:prstGeom>
        <a:noFill/>
        <a:ln w="9525">
          <a:noFill/>
          <a:miter lim="800000"/>
          <a:headEnd/>
          <a:tailEnd/>
        </a:ln>
      </xdr:spPr>
    </xdr:sp>
    <xdr:clientData/>
  </xdr:oneCellAnchor>
  <xdr:oneCellAnchor>
    <xdr:from>
      <xdr:col>2</xdr:col>
      <xdr:colOff>1295400</xdr:colOff>
      <xdr:row>18</xdr:row>
      <xdr:rowOff>0</xdr:rowOff>
    </xdr:from>
    <xdr:ext cx="76200" cy="285750"/>
    <xdr:sp macro="" textlink="">
      <xdr:nvSpPr>
        <xdr:cNvPr id="9933" name="Text Box 34"/>
        <xdr:cNvSpPr txBox="1">
          <a:spLocks noChangeArrowheads="1"/>
        </xdr:cNvSpPr>
      </xdr:nvSpPr>
      <xdr:spPr bwMode="auto">
        <a:xfrm>
          <a:off x="2676525" y="7696200"/>
          <a:ext cx="76200" cy="285750"/>
        </a:xfrm>
        <a:prstGeom prst="rect">
          <a:avLst/>
        </a:prstGeom>
        <a:noFill/>
        <a:ln w="9525">
          <a:noFill/>
          <a:miter lim="800000"/>
          <a:headEnd/>
          <a:tailEnd/>
        </a:ln>
      </xdr:spPr>
    </xdr:sp>
    <xdr:clientData/>
  </xdr:oneCellAnchor>
  <xdr:oneCellAnchor>
    <xdr:from>
      <xdr:col>2</xdr:col>
      <xdr:colOff>990600</xdr:colOff>
      <xdr:row>18</xdr:row>
      <xdr:rowOff>0</xdr:rowOff>
    </xdr:from>
    <xdr:ext cx="76200" cy="285750"/>
    <xdr:sp macro="" textlink="">
      <xdr:nvSpPr>
        <xdr:cNvPr id="9934" name="Text Box 34"/>
        <xdr:cNvSpPr txBox="1">
          <a:spLocks noChangeArrowheads="1"/>
        </xdr:cNvSpPr>
      </xdr:nvSpPr>
      <xdr:spPr bwMode="auto">
        <a:xfrm>
          <a:off x="2371725" y="7696200"/>
          <a:ext cx="76200" cy="285750"/>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935"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936"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937"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57175"/>
    <xdr:sp macro="" textlink="">
      <xdr:nvSpPr>
        <xdr:cNvPr id="9938" name="Text Box 34"/>
        <xdr:cNvSpPr txBox="1">
          <a:spLocks noChangeArrowheads="1"/>
        </xdr:cNvSpPr>
      </xdr:nvSpPr>
      <xdr:spPr bwMode="auto">
        <a:xfrm>
          <a:off x="2371725" y="7696200"/>
          <a:ext cx="76200" cy="257175"/>
        </a:xfrm>
        <a:prstGeom prst="rect">
          <a:avLst/>
        </a:prstGeom>
        <a:noFill/>
        <a:ln w="9525">
          <a:noFill/>
          <a:miter lim="800000"/>
          <a:headEnd/>
          <a:tailEnd/>
        </a:ln>
      </xdr:spPr>
    </xdr:sp>
    <xdr:clientData/>
  </xdr:oneCellAnchor>
  <xdr:oneCellAnchor>
    <xdr:from>
      <xdr:col>2</xdr:col>
      <xdr:colOff>990600</xdr:colOff>
      <xdr:row>18</xdr:row>
      <xdr:rowOff>0</xdr:rowOff>
    </xdr:from>
    <xdr:ext cx="76200" cy="239367"/>
    <xdr:sp macro="" textlink="">
      <xdr:nvSpPr>
        <xdr:cNvPr id="9939" name="Text Box 34"/>
        <xdr:cNvSpPr txBox="1">
          <a:spLocks noChangeArrowheads="1"/>
        </xdr:cNvSpPr>
      </xdr:nvSpPr>
      <xdr:spPr bwMode="auto">
        <a:xfrm>
          <a:off x="2371725" y="7696200"/>
          <a:ext cx="76200" cy="239367"/>
        </a:xfrm>
        <a:prstGeom prst="rect">
          <a:avLst/>
        </a:prstGeom>
        <a:noFill/>
        <a:ln w="9525">
          <a:noFill/>
          <a:miter lim="800000"/>
          <a:headEnd/>
          <a:tailEnd/>
        </a:ln>
      </xdr:spPr>
    </xdr:sp>
    <xdr:clientData/>
  </xdr:oneCellAnchor>
  <xdr:oneCellAnchor>
    <xdr:from>
      <xdr:col>2</xdr:col>
      <xdr:colOff>990600</xdr:colOff>
      <xdr:row>18</xdr:row>
      <xdr:rowOff>0</xdr:rowOff>
    </xdr:from>
    <xdr:ext cx="76200" cy="239367"/>
    <xdr:sp macro="" textlink="">
      <xdr:nvSpPr>
        <xdr:cNvPr id="9940" name="Text Box 34"/>
        <xdr:cNvSpPr txBox="1">
          <a:spLocks noChangeArrowheads="1"/>
        </xdr:cNvSpPr>
      </xdr:nvSpPr>
      <xdr:spPr bwMode="auto">
        <a:xfrm>
          <a:off x="2371725" y="7696200"/>
          <a:ext cx="76200" cy="239367"/>
        </a:xfrm>
        <a:prstGeom prst="rect">
          <a:avLst/>
        </a:prstGeom>
        <a:noFill/>
        <a:ln w="9525">
          <a:noFill/>
          <a:miter lim="800000"/>
          <a:headEnd/>
          <a:tailEnd/>
        </a:ln>
      </xdr:spPr>
    </xdr:sp>
    <xdr:clientData/>
  </xdr:oneCellAnchor>
  <xdr:oneCellAnchor>
    <xdr:from>
      <xdr:col>2</xdr:col>
      <xdr:colOff>990600</xdr:colOff>
      <xdr:row>18</xdr:row>
      <xdr:rowOff>0</xdr:rowOff>
    </xdr:from>
    <xdr:ext cx="76200" cy="239367"/>
    <xdr:sp macro="" textlink="">
      <xdr:nvSpPr>
        <xdr:cNvPr id="9941" name="Text Box 34"/>
        <xdr:cNvSpPr txBox="1">
          <a:spLocks noChangeArrowheads="1"/>
        </xdr:cNvSpPr>
      </xdr:nvSpPr>
      <xdr:spPr bwMode="auto">
        <a:xfrm>
          <a:off x="2371725" y="7696200"/>
          <a:ext cx="76200" cy="239367"/>
        </a:xfrm>
        <a:prstGeom prst="rect">
          <a:avLst/>
        </a:prstGeom>
        <a:noFill/>
        <a:ln w="9525">
          <a:noFill/>
          <a:miter lim="800000"/>
          <a:headEnd/>
          <a:tailEnd/>
        </a:ln>
      </xdr:spPr>
    </xdr:sp>
    <xdr:clientData/>
  </xdr:oneCellAnchor>
  <xdr:twoCellAnchor editAs="oneCell">
    <xdr:from>
      <xdr:col>2</xdr:col>
      <xdr:colOff>1085850</xdr:colOff>
      <xdr:row>19</xdr:row>
      <xdr:rowOff>0</xdr:rowOff>
    </xdr:from>
    <xdr:to>
      <xdr:col>2</xdr:col>
      <xdr:colOff>1085850</xdr:colOff>
      <xdr:row>19</xdr:row>
      <xdr:rowOff>171450</xdr:rowOff>
    </xdr:to>
    <xdr:sp macro="" textlink="">
      <xdr:nvSpPr>
        <xdr:cNvPr id="9942" name="Text Box 25"/>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43" name="Text Box 2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44" name="Text Box 2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45" name="Text Box 28"/>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46" name="Text Box 2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47" name="Text Box 3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48" name="Text Box 31"/>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49" name="Text Box 3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50" name="Text Box 3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51" name="Text Box 34"/>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52" name="Text Box 3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53" name="Text Box 3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54" name="Text Box 37"/>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55" name="Text Box 3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56" name="Text Box 3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57" name="Text Box 40"/>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58" name="Text Box 4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59" name="Text Box 4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60" name="Text Box 43"/>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61" name="Text Box 4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62" name="Text Box 4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63" name="Text Box 46"/>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64" name="Text Box 4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1009650</xdr:colOff>
      <xdr:row>19</xdr:row>
      <xdr:rowOff>0</xdr:rowOff>
    </xdr:from>
    <xdr:to>
      <xdr:col>2</xdr:col>
      <xdr:colOff>1009650</xdr:colOff>
      <xdr:row>19</xdr:row>
      <xdr:rowOff>171450</xdr:rowOff>
    </xdr:to>
    <xdr:sp macro="" textlink="">
      <xdr:nvSpPr>
        <xdr:cNvPr id="9965" name="Text Box 48"/>
        <xdr:cNvSpPr txBox="1">
          <a:spLocks noChangeArrowheads="1"/>
        </xdr:cNvSpPr>
      </xdr:nvSpPr>
      <xdr:spPr bwMode="auto">
        <a:xfrm>
          <a:off x="239077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66" name="Text Box 49"/>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67" name="Text Box 5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68" name="Text Box 5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69" name="Text Box 52"/>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70" name="Text Box 5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71" name="Text Box 5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72" name="Text Box 55"/>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73" name="Text Box 5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74" name="Text Box 5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75" name="Text Box 58"/>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76" name="Text Box 5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77" name="Text Box 6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78" name="Text Box 61"/>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79" name="Text Box 6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80" name="Text Box 6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81" name="Text Box 64"/>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82" name="Text Box 6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83" name="Text Box 6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84" name="Text Box 67"/>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85" name="Text Box 6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86" name="Text Box 6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87" name="Text Box 70"/>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88" name="Text Box 7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1009650</xdr:colOff>
      <xdr:row>19</xdr:row>
      <xdr:rowOff>0</xdr:rowOff>
    </xdr:from>
    <xdr:to>
      <xdr:col>2</xdr:col>
      <xdr:colOff>1009650</xdr:colOff>
      <xdr:row>19</xdr:row>
      <xdr:rowOff>171450</xdr:rowOff>
    </xdr:to>
    <xdr:sp macro="" textlink="">
      <xdr:nvSpPr>
        <xdr:cNvPr id="9989" name="Text Box 72"/>
        <xdr:cNvSpPr txBox="1">
          <a:spLocks noChangeArrowheads="1"/>
        </xdr:cNvSpPr>
      </xdr:nvSpPr>
      <xdr:spPr bwMode="auto">
        <a:xfrm>
          <a:off x="239077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90" name="Text Box 73"/>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91" name="Text Box 7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92" name="Text Box 7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93" name="Text Box 76"/>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94" name="Text Box 7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95" name="Text Box 7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96" name="Text Box 79"/>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97" name="Text Box 8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9998" name="Text Box 8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9999" name="Text Box 82"/>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00" name="Text Box 8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01" name="Text Box 8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02" name="Text Box 85"/>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03" name="Text Box 8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04" name="Text Box 8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05" name="Text Box 88"/>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06" name="Text Box 8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07" name="Text Box 9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08" name="Text Box 91"/>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09" name="Text Box 9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10" name="Text Box 9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11" name="Text Box 94"/>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12" name="Text Box 9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1009650</xdr:colOff>
      <xdr:row>19</xdr:row>
      <xdr:rowOff>0</xdr:rowOff>
    </xdr:from>
    <xdr:to>
      <xdr:col>2</xdr:col>
      <xdr:colOff>1009650</xdr:colOff>
      <xdr:row>19</xdr:row>
      <xdr:rowOff>171450</xdr:rowOff>
    </xdr:to>
    <xdr:sp macro="" textlink="">
      <xdr:nvSpPr>
        <xdr:cNvPr id="10013" name="Text Box 96"/>
        <xdr:cNvSpPr txBox="1">
          <a:spLocks noChangeArrowheads="1"/>
        </xdr:cNvSpPr>
      </xdr:nvSpPr>
      <xdr:spPr bwMode="auto">
        <a:xfrm>
          <a:off x="239077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14" name="Text Box 97"/>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15" name="Text Box 9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16" name="Text Box 9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17" name="Text Box 100"/>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18" name="Text Box 10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19" name="Text Box 10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20" name="Text Box 103"/>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21" name="Text Box 10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22" name="Text Box 10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23" name="Text Box 106"/>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24" name="Text Box 10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25" name="Text Box 10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26" name="Text Box 109"/>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27" name="Text Box 11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28" name="Text Box 11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29" name="Text Box 112"/>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30" name="Text Box 11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31" name="Text Box 11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32" name="Text Box 115"/>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33" name="Text Box 11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34" name="Text Box 11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35" name="Text Box 118"/>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36" name="Text Box 11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1009650</xdr:colOff>
      <xdr:row>19</xdr:row>
      <xdr:rowOff>0</xdr:rowOff>
    </xdr:from>
    <xdr:to>
      <xdr:col>2</xdr:col>
      <xdr:colOff>1009650</xdr:colOff>
      <xdr:row>19</xdr:row>
      <xdr:rowOff>171450</xdr:rowOff>
    </xdr:to>
    <xdr:sp macro="" textlink="">
      <xdr:nvSpPr>
        <xdr:cNvPr id="10037" name="Text Box 120"/>
        <xdr:cNvSpPr txBox="1">
          <a:spLocks noChangeArrowheads="1"/>
        </xdr:cNvSpPr>
      </xdr:nvSpPr>
      <xdr:spPr bwMode="auto">
        <a:xfrm>
          <a:off x="239077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38" name="Text Box 121"/>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39" name="Text Box 12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40" name="Text Box 12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41" name="Text Box 124"/>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42" name="Text Box 12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43" name="Text Box 12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44" name="Text Box 127"/>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45" name="Text Box 12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46" name="Text Box 12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47" name="Text Box 130"/>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48" name="Text Box 13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49" name="Text Box 13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50" name="Text Box 133"/>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51" name="Text Box 13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52" name="Text Box 13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53" name="Text Box 136"/>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54" name="Text Box 13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55" name="Text Box 13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56" name="Text Box 139"/>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57" name="Text Box 14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58" name="Text Box 14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59" name="Text Box 142"/>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60" name="Text Box 14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1009650</xdr:colOff>
      <xdr:row>19</xdr:row>
      <xdr:rowOff>0</xdr:rowOff>
    </xdr:from>
    <xdr:to>
      <xdr:col>2</xdr:col>
      <xdr:colOff>1009650</xdr:colOff>
      <xdr:row>19</xdr:row>
      <xdr:rowOff>171450</xdr:rowOff>
    </xdr:to>
    <xdr:sp macro="" textlink="">
      <xdr:nvSpPr>
        <xdr:cNvPr id="10061" name="Text Box 144"/>
        <xdr:cNvSpPr txBox="1">
          <a:spLocks noChangeArrowheads="1"/>
        </xdr:cNvSpPr>
      </xdr:nvSpPr>
      <xdr:spPr bwMode="auto">
        <a:xfrm>
          <a:off x="239077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62" name="Text Box 145"/>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63" name="Text Box 14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64" name="Text Box 14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65" name="Text Box 148"/>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66" name="Text Box 14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67" name="Text Box 15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68" name="Text Box 151"/>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69" name="Text Box 15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70" name="Text Box 15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71" name="Text Box 154"/>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72" name="Text Box 15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73" name="Text Box 15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74" name="Text Box 157"/>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75" name="Text Box 15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76" name="Text Box 15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77" name="Text Box 160"/>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78" name="Text Box 16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79" name="Text Box 16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80" name="Text Box 163"/>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81" name="Text Box 16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82" name="Text Box 16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83" name="Text Box 166"/>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84" name="Text Box 16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1009650</xdr:colOff>
      <xdr:row>19</xdr:row>
      <xdr:rowOff>0</xdr:rowOff>
    </xdr:from>
    <xdr:to>
      <xdr:col>2</xdr:col>
      <xdr:colOff>1009650</xdr:colOff>
      <xdr:row>19</xdr:row>
      <xdr:rowOff>171450</xdr:rowOff>
    </xdr:to>
    <xdr:sp macro="" textlink="">
      <xdr:nvSpPr>
        <xdr:cNvPr id="10085" name="Text Box 168"/>
        <xdr:cNvSpPr txBox="1">
          <a:spLocks noChangeArrowheads="1"/>
        </xdr:cNvSpPr>
      </xdr:nvSpPr>
      <xdr:spPr bwMode="auto">
        <a:xfrm>
          <a:off x="239077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86" name="Text Box 169"/>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87" name="Text Box 17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88" name="Text Box 17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89" name="Text Box 172"/>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90" name="Text Box 17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91" name="Text Box 17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92" name="Text Box 175"/>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93" name="Text Box 17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94" name="Text Box 17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95" name="Text Box 178"/>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96" name="Text Box 17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97" name="Text Box 18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098" name="Text Box 181"/>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099" name="Text Box 18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00" name="Text Box 18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01" name="Text Box 184"/>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02" name="Text Box 18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03" name="Text Box 18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04" name="Text Box 187"/>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05" name="Text Box 18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06" name="Text Box 18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07" name="Text Box 190"/>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08" name="Text Box 19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1009650</xdr:colOff>
      <xdr:row>19</xdr:row>
      <xdr:rowOff>0</xdr:rowOff>
    </xdr:from>
    <xdr:to>
      <xdr:col>2</xdr:col>
      <xdr:colOff>1009650</xdr:colOff>
      <xdr:row>19</xdr:row>
      <xdr:rowOff>171450</xdr:rowOff>
    </xdr:to>
    <xdr:sp macro="" textlink="">
      <xdr:nvSpPr>
        <xdr:cNvPr id="10109" name="Text Box 192"/>
        <xdr:cNvSpPr txBox="1">
          <a:spLocks noChangeArrowheads="1"/>
        </xdr:cNvSpPr>
      </xdr:nvSpPr>
      <xdr:spPr bwMode="auto">
        <a:xfrm>
          <a:off x="239077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10" name="Text Box 193"/>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11" name="Text Box 19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12" name="Text Box 19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13" name="Text Box 196"/>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14" name="Text Box 19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15" name="Text Box 19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16" name="Text Box 199"/>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17" name="Text Box 20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18" name="Text Box 20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19" name="Text Box 202"/>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20" name="Text Box 20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21" name="Text Box 20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22" name="Text Box 205"/>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23" name="Text Box 20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24" name="Text Box 20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25" name="Text Box 208"/>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26" name="Text Box 20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27" name="Text Box 21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28" name="Text Box 211"/>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29" name="Text Box 21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30" name="Text Box 21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31" name="Text Box 214"/>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32" name="Text Box 21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1009650</xdr:colOff>
      <xdr:row>19</xdr:row>
      <xdr:rowOff>0</xdr:rowOff>
    </xdr:from>
    <xdr:to>
      <xdr:col>2</xdr:col>
      <xdr:colOff>1009650</xdr:colOff>
      <xdr:row>19</xdr:row>
      <xdr:rowOff>171450</xdr:rowOff>
    </xdr:to>
    <xdr:sp macro="" textlink="">
      <xdr:nvSpPr>
        <xdr:cNvPr id="10133" name="Text Box 216"/>
        <xdr:cNvSpPr txBox="1">
          <a:spLocks noChangeArrowheads="1"/>
        </xdr:cNvSpPr>
      </xdr:nvSpPr>
      <xdr:spPr bwMode="auto">
        <a:xfrm>
          <a:off x="239077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34" name="Text Box 217"/>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35" name="Text Box 21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36" name="Text Box 21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37" name="Text Box 220"/>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38" name="Text Box 22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39" name="Text Box 22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40" name="Text Box 223"/>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41" name="Text Box 22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42" name="Text Box 22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43" name="Text Box 226"/>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44" name="Text Box 22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45" name="Text Box 22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46" name="Text Box 229"/>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47" name="Text Box 23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48" name="Text Box 23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49" name="Text Box 232"/>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50" name="Text Box 23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51" name="Text Box 23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52" name="Text Box 235"/>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53" name="Text Box 23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54" name="Text Box 23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55" name="Text Box 238"/>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56" name="Text Box 23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1009650</xdr:colOff>
      <xdr:row>19</xdr:row>
      <xdr:rowOff>0</xdr:rowOff>
    </xdr:from>
    <xdr:to>
      <xdr:col>2</xdr:col>
      <xdr:colOff>1009650</xdr:colOff>
      <xdr:row>19</xdr:row>
      <xdr:rowOff>171450</xdr:rowOff>
    </xdr:to>
    <xdr:sp macro="" textlink="">
      <xdr:nvSpPr>
        <xdr:cNvPr id="10157" name="Text Box 240"/>
        <xdr:cNvSpPr txBox="1">
          <a:spLocks noChangeArrowheads="1"/>
        </xdr:cNvSpPr>
      </xdr:nvSpPr>
      <xdr:spPr bwMode="auto">
        <a:xfrm>
          <a:off x="239077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58" name="Text Box 241"/>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59" name="Text Box 24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60" name="Text Box 24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61" name="Text Box 244"/>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62" name="Text Box 24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63" name="Text Box 24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64" name="Text Box 247"/>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65" name="Text Box 24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66" name="Text Box 24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67" name="Text Box 250"/>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68" name="Text Box 25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69" name="Text Box 25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70" name="Text Box 253"/>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71" name="Text Box 25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72" name="Text Box 25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73" name="Text Box 256"/>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74" name="Text Box 25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75" name="Text Box 25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76" name="Text Box 259"/>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77" name="Text Box 26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78" name="Text Box 26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79" name="Text Box 262"/>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80" name="Text Box 26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1009650</xdr:colOff>
      <xdr:row>19</xdr:row>
      <xdr:rowOff>0</xdr:rowOff>
    </xdr:from>
    <xdr:to>
      <xdr:col>2</xdr:col>
      <xdr:colOff>1009650</xdr:colOff>
      <xdr:row>19</xdr:row>
      <xdr:rowOff>171450</xdr:rowOff>
    </xdr:to>
    <xdr:sp macro="" textlink="">
      <xdr:nvSpPr>
        <xdr:cNvPr id="10181" name="Text Box 264"/>
        <xdr:cNvSpPr txBox="1">
          <a:spLocks noChangeArrowheads="1"/>
        </xdr:cNvSpPr>
      </xdr:nvSpPr>
      <xdr:spPr bwMode="auto">
        <a:xfrm>
          <a:off x="239077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82" name="Text Box 265"/>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83" name="Text Box 26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84" name="Text Box 26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85" name="Text Box 268"/>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86" name="Text Box 26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87" name="Text Box 27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88" name="Text Box 271"/>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89" name="Text Box 27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90" name="Text Box 27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91" name="Text Box 274"/>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92" name="Text Box 27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93" name="Text Box 27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94" name="Text Box 277"/>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95" name="Text Box 27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96" name="Text Box 27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197" name="Text Box 280"/>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98" name="Text Box 28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199" name="Text Box 28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00" name="Text Box 283"/>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01" name="Text Box 28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02" name="Text Box 28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03" name="Text Box 286"/>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04" name="Text Box 28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1009650</xdr:colOff>
      <xdr:row>19</xdr:row>
      <xdr:rowOff>0</xdr:rowOff>
    </xdr:from>
    <xdr:to>
      <xdr:col>2</xdr:col>
      <xdr:colOff>1009650</xdr:colOff>
      <xdr:row>19</xdr:row>
      <xdr:rowOff>171450</xdr:rowOff>
    </xdr:to>
    <xdr:sp macro="" textlink="">
      <xdr:nvSpPr>
        <xdr:cNvPr id="10205" name="Text Box 288"/>
        <xdr:cNvSpPr txBox="1">
          <a:spLocks noChangeArrowheads="1"/>
        </xdr:cNvSpPr>
      </xdr:nvSpPr>
      <xdr:spPr bwMode="auto">
        <a:xfrm>
          <a:off x="239077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06" name="Text Box 289"/>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07" name="Text Box 29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08" name="Text Box 29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09" name="Text Box 292"/>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10" name="Text Box 29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11" name="Text Box 29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12" name="Text Box 295"/>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13" name="Text Box 29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14" name="Text Box 29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15" name="Text Box 298"/>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16" name="Text Box 29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17" name="Text Box 30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18" name="Text Box 301"/>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19" name="Text Box 30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20" name="Text Box 30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21" name="Text Box 304"/>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22" name="Text Box 30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23" name="Text Box 30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24" name="Text Box 307"/>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25" name="Text Box 30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26" name="Text Box 30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27" name="Text Box 310"/>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28" name="Text Box 31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1009650</xdr:colOff>
      <xdr:row>19</xdr:row>
      <xdr:rowOff>0</xdr:rowOff>
    </xdr:from>
    <xdr:to>
      <xdr:col>2</xdr:col>
      <xdr:colOff>1009650</xdr:colOff>
      <xdr:row>19</xdr:row>
      <xdr:rowOff>171450</xdr:rowOff>
    </xdr:to>
    <xdr:sp macro="" textlink="">
      <xdr:nvSpPr>
        <xdr:cNvPr id="10229" name="Text Box 312"/>
        <xdr:cNvSpPr txBox="1">
          <a:spLocks noChangeArrowheads="1"/>
        </xdr:cNvSpPr>
      </xdr:nvSpPr>
      <xdr:spPr bwMode="auto">
        <a:xfrm>
          <a:off x="239077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30" name="Text Box 313"/>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31" name="Text Box 31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32" name="Text Box 31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33" name="Text Box 316"/>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34" name="Text Box 31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35" name="Text Box 31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36" name="Text Box 319"/>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37" name="Text Box 32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38" name="Text Box 32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39" name="Text Box 322"/>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40" name="Text Box 32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41" name="Text Box 32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42" name="Text Box 325"/>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43" name="Text Box 32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44" name="Text Box 32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45" name="Text Box 328"/>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46" name="Text Box 32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47" name="Text Box 33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48" name="Text Box 331"/>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49" name="Text Box 33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50" name="Text Box 33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51" name="Text Box 334"/>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52" name="Text Box 33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1009650</xdr:colOff>
      <xdr:row>19</xdr:row>
      <xdr:rowOff>0</xdr:rowOff>
    </xdr:from>
    <xdr:to>
      <xdr:col>2</xdr:col>
      <xdr:colOff>1009650</xdr:colOff>
      <xdr:row>19</xdr:row>
      <xdr:rowOff>171450</xdr:rowOff>
    </xdr:to>
    <xdr:sp macro="" textlink="">
      <xdr:nvSpPr>
        <xdr:cNvPr id="10253" name="Text Box 336"/>
        <xdr:cNvSpPr txBox="1">
          <a:spLocks noChangeArrowheads="1"/>
        </xdr:cNvSpPr>
      </xdr:nvSpPr>
      <xdr:spPr bwMode="auto">
        <a:xfrm>
          <a:off x="239077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54" name="Text Box 337"/>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55" name="Text Box 33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56" name="Text Box 33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57" name="Text Box 340"/>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58" name="Text Box 34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59" name="Text Box 342"/>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60" name="Text Box 343"/>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61" name="Text Box 34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62" name="Text Box 345"/>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63" name="Text Box 346"/>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64" name="Text Box 34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65" name="Text Box 348"/>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66" name="Text Box 349"/>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67" name="Text Box 350"/>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68" name="Text Box 351"/>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69" name="Text Box 352"/>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70" name="Text Box 353"/>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71" name="Text Box 354"/>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72" name="Text Box 355"/>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73" name="Text Box 356"/>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74" name="Text Box 357"/>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1085850</xdr:colOff>
      <xdr:row>19</xdr:row>
      <xdr:rowOff>0</xdr:rowOff>
    </xdr:from>
    <xdr:to>
      <xdr:col>2</xdr:col>
      <xdr:colOff>1085850</xdr:colOff>
      <xdr:row>19</xdr:row>
      <xdr:rowOff>171450</xdr:rowOff>
    </xdr:to>
    <xdr:sp macro="" textlink="">
      <xdr:nvSpPr>
        <xdr:cNvPr id="10275" name="Text Box 358"/>
        <xdr:cNvSpPr txBox="1">
          <a:spLocks noChangeArrowheads="1"/>
        </xdr:cNvSpPr>
      </xdr:nvSpPr>
      <xdr:spPr bwMode="auto">
        <a:xfrm>
          <a:off x="2466975" y="7915275"/>
          <a:ext cx="0" cy="17145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171450</xdr:rowOff>
    </xdr:to>
    <xdr:sp macro="" textlink="">
      <xdr:nvSpPr>
        <xdr:cNvPr id="10276" name="Text Box 359"/>
        <xdr:cNvSpPr txBox="1">
          <a:spLocks noChangeArrowheads="1"/>
        </xdr:cNvSpPr>
      </xdr:nvSpPr>
      <xdr:spPr bwMode="auto">
        <a:xfrm>
          <a:off x="2371725" y="7915275"/>
          <a:ext cx="0" cy="171450"/>
        </a:xfrm>
        <a:prstGeom prst="rect">
          <a:avLst/>
        </a:prstGeom>
        <a:noFill/>
        <a:ln w="9525">
          <a:noFill/>
          <a:miter lim="800000"/>
          <a:headEnd/>
          <a:tailEnd/>
        </a:ln>
      </xdr:spPr>
    </xdr:sp>
    <xdr:clientData/>
  </xdr:twoCellAnchor>
  <xdr:twoCellAnchor editAs="oneCell">
    <xdr:from>
      <xdr:col>2</xdr:col>
      <xdr:colOff>1009650</xdr:colOff>
      <xdr:row>19</xdr:row>
      <xdr:rowOff>0</xdr:rowOff>
    </xdr:from>
    <xdr:to>
      <xdr:col>2</xdr:col>
      <xdr:colOff>1009650</xdr:colOff>
      <xdr:row>19</xdr:row>
      <xdr:rowOff>171450</xdr:rowOff>
    </xdr:to>
    <xdr:sp macro="" textlink="">
      <xdr:nvSpPr>
        <xdr:cNvPr id="10277" name="Text Box 360"/>
        <xdr:cNvSpPr txBox="1">
          <a:spLocks noChangeArrowheads="1"/>
        </xdr:cNvSpPr>
      </xdr:nvSpPr>
      <xdr:spPr bwMode="auto">
        <a:xfrm>
          <a:off x="2390775" y="7915275"/>
          <a:ext cx="0" cy="171450"/>
        </a:xfrm>
        <a:prstGeom prst="rect">
          <a:avLst/>
        </a:prstGeom>
        <a:noFill/>
        <a:ln w="9525">
          <a:noFill/>
          <a:miter lim="800000"/>
          <a:headEnd/>
          <a:tailEnd/>
        </a:ln>
      </xdr:spPr>
    </xdr:sp>
    <xdr:clientData/>
  </xdr:twoCellAnchor>
  <xdr:twoCellAnchor editAs="oneCell">
    <xdr:from>
      <xdr:col>2</xdr:col>
      <xdr:colOff>1343025</xdr:colOff>
      <xdr:row>19</xdr:row>
      <xdr:rowOff>0</xdr:rowOff>
    </xdr:from>
    <xdr:to>
      <xdr:col>2</xdr:col>
      <xdr:colOff>1343025</xdr:colOff>
      <xdr:row>19</xdr:row>
      <xdr:rowOff>171450</xdr:rowOff>
    </xdr:to>
    <xdr:sp macro="" textlink="">
      <xdr:nvSpPr>
        <xdr:cNvPr id="10278" name="Text Box 7"/>
        <xdr:cNvSpPr txBox="1">
          <a:spLocks noChangeArrowheads="1"/>
        </xdr:cNvSpPr>
      </xdr:nvSpPr>
      <xdr:spPr bwMode="auto">
        <a:xfrm>
          <a:off x="2724150" y="7915275"/>
          <a:ext cx="0" cy="171450"/>
        </a:xfrm>
        <a:prstGeom prst="rect">
          <a:avLst/>
        </a:prstGeom>
        <a:noFill/>
        <a:ln w="9525">
          <a:noFill/>
          <a:miter lim="800000"/>
          <a:headEnd/>
          <a:tailEnd/>
        </a:ln>
      </xdr:spPr>
    </xdr:sp>
    <xdr:clientData/>
  </xdr:twoCellAnchor>
  <xdr:twoCellAnchor editAs="oneCell">
    <xdr:from>
      <xdr:col>2</xdr:col>
      <xdr:colOff>1066800</xdr:colOff>
      <xdr:row>19</xdr:row>
      <xdr:rowOff>0</xdr:rowOff>
    </xdr:from>
    <xdr:to>
      <xdr:col>2</xdr:col>
      <xdr:colOff>1066800</xdr:colOff>
      <xdr:row>19</xdr:row>
      <xdr:rowOff>171450</xdr:rowOff>
    </xdr:to>
    <xdr:sp macro="" textlink="">
      <xdr:nvSpPr>
        <xdr:cNvPr id="10279" name="Text Box 1"/>
        <xdr:cNvSpPr txBox="1">
          <a:spLocks noChangeArrowheads="1"/>
        </xdr:cNvSpPr>
      </xdr:nvSpPr>
      <xdr:spPr bwMode="auto">
        <a:xfrm>
          <a:off x="2447925" y="7915275"/>
          <a:ext cx="0" cy="171450"/>
        </a:xfrm>
        <a:prstGeom prst="rect">
          <a:avLst/>
        </a:prstGeom>
        <a:noFill/>
        <a:ln w="9525">
          <a:noFill/>
          <a:miter lim="800000"/>
          <a:headEnd/>
          <a:tailEnd/>
        </a:ln>
      </xdr:spPr>
    </xdr:sp>
    <xdr:clientData/>
  </xdr:twoCellAnchor>
  <xdr:twoCellAnchor editAs="oneCell">
    <xdr:from>
      <xdr:col>2</xdr:col>
      <xdr:colOff>1466850</xdr:colOff>
      <xdr:row>19</xdr:row>
      <xdr:rowOff>0</xdr:rowOff>
    </xdr:from>
    <xdr:to>
      <xdr:col>2</xdr:col>
      <xdr:colOff>1466850</xdr:colOff>
      <xdr:row>19</xdr:row>
      <xdr:rowOff>142875</xdr:rowOff>
    </xdr:to>
    <xdr:sp macro="" textlink="">
      <xdr:nvSpPr>
        <xdr:cNvPr id="10280" name="Text Box 1"/>
        <xdr:cNvSpPr txBox="1">
          <a:spLocks noChangeArrowheads="1"/>
        </xdr:cNvSpPr>
      </xdr:nvSpPr>
      <xdr:spPr bwMode="auto">
        <a:xfrm>
          <a:off x="284797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1047750</xdr:rowOff>
    </xdr:to>
    <xdr:sp macro="" textlink="">
      <xdr:nvSpPr>
        <xdr:cNvPr id="10281" name="Text Box 7"/>
        <xdr:cNvSpPr txBox="1">
          <a:spLocks noChangeArrowheads="1"/>
        </xdr:cNvSpPr>
      </xdr:nvSpPr>
      <xdr:spPr bwMode="auto">
        <a:xfrm>
          <a:off x="2371725" y="7915275"/>
          <a:ext cx="0" cy="19050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1047750</xdr:rowOff>
    </xdr:to>
    <xdr:sp macro="" textlink="">
      <xdr:nvSpPr>
        <xdr:cNvPr id="10282" name="Text Box 7"/>
        <xdr:cNvSpPr txBox="1">
          <a:spLocks noChangeArrowheads="1"/>
        </xdr:cNvSpPr>
      </xdr:nvSpPr>
      <xdr:spPr bwMode="auto">
        <a:xfrm>
          <a:off x="2371725" y="7915275"/>
          <a:ext cx="0" cy="19050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283" name="Text Box 6"/>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284"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285" name="Text Box 6"/>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286"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1171575</xdr:colOff>
      <xdr:row>19</xdr:row>
      <xdr:rowOff>0</xdr:rowOff>
    </xdr:from>
    <xdr:to>
      <xdr:col>2</xdr:col>
      <xdr:colOff>1171575</xdr:colOff>
      <xdr:row>19</xdr:row>
      <xdr:rowOff>142875</xdr:rowOff>
    </xdr:to>
    <xdr:sp macro="" textlink="">
      <xdr:nvSpPr>
        <xdr:cNvPr id="10287" name="Text Box 6"/>
        <xdr:cNvSpPr txBox="1">
          <a:spLocks noChangeArrowheads="1"/>
        </xdr:cNvSpPr>
      </xdr:nvSpPr>
      <xdr:spPr bwMode="auto">
        <a:xfrm>
          <a:off x="2552700"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1047750</xdr:rowOff>
    </xdr:to>
    <xdr:sp macro="" textlink="">
      <xdr:nvSpPr>
        <xdr:cNvPr id="10288" name="Text Box 7"/>
        <xdr:cNvSpPr txBox="1">
          <a:spLocks noChangeArrowheads="1"/>
        </xdr:cNvSpPr>
      </xdr:nvSpPr>
      <xdr:spPr bwMode="auto">
        <a:xfrm>
          <a:off x="2371725" y="7915275"/>
          <a:ext cx="0" cy="19050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1047750</xdr:rowOff>
    </xdr:to>
    <xdr:sp macro="" textlink="">
      <xdr:nvSpPr>
        <xdr:cNvPr id="10289" name="Text Box 7"/>
        <xdr:cNvSpPr txBox="1">
          <a:spLocks noChangeArrowheads="1"/>
        </xdr:cNvSpPr>
      </xdr:nvSpPr>
      <xdr:spPr bwMode="auto">
        <a:xfrm>
          <a:off x="2371725" y="7915275"/>
          <a:ext cx="0" cy="19050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290"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291"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1466850</xdr:colOff>
      <xdr:row>19</xdr:row>
      <xdr:rowOff>0</xdr:rowOff>
    </xdr:from>
    <xdr:to>
      <xdr:col>2</xdr:col>
      <xdr:colOff>1466850</xdr:colOff>
      <xdr:row>19</xdr:row>
      <xdr:rowOff>142875</xdr:rowOff>
    </xdr:to>
    <xdr:sp macro="" textlink="">
      <xdr:nvSpPr>
        <xdr:cNvPr id="10292" name="Text Box 1"/>
        <xdr:cNvSpPr txBox="1">
          <a:spLocks noChangeArrowheads="1"/>
        </xdr:cNvSpPr>
      </xdr:nvSpPr>
      <xdr:spPr bwMode="auto">
        <a:xfrm>
          <a:off x="284797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293"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294"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295" name="Text Box 6"/>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296"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297" name="Text Box 6"/>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298"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1171575</xdr:colOff>
      <xdr:row>19</xdr:row>
      <xdr:rowOff>0</xdr:rowOff>
    </xdr:from>
    <xdr:to>
      <xdr:col>2</xdr:col>
      <xdr:colOff>1171575</xdr:colOff>
      <xdr:row>19</xdr:row>
      <xdr:rowOff>142875</xdr:rowOff>
    </xdr:to>
    <xdr:sp macro="" textlink="">
      <xdr:nvSpPr>
        <xdr:cNvPr id="10299" name="Text Box 6"/>
        <xdr:cNvSpPr txBox="1">
          <a:spLocks noChangeArrowheads="1"/>
        </xdr:cNvSpPr>
      </xdr:nvSpPr>
      <xdr:spPr bwMode="auto">
        <a:xfrm>
          <a:off x="2552700"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1047750</xdr:rowOff>
    </xdr:to>
    <xdr:sp macro="" textlink="">
      <xdr:nvSpPr>
        <xdr:cNvPr id="10300" name="Text Box 7"/>
        <xdr:cNvSpPr txBox="1">
          <a:spLocks noChangeArrowheads="1"/>
        </xdr:cNvSpPr>
      </xdr:nvSpPr>
      <xdr:spPr bwMode="auto">
        <a:xfrm>
          <a:off x="2371725" y="7915275"/>
          <a:ext cx="0" cy="19050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1047750</xdr:rowOff>
    </xdr:to>
    <xdr:sp macro="" textlink="">
      <xdr:nvSpPr>
        <xdr:cNvPr id="10301" name="Text Box 7"/>
        <xdr:cNvSpPr txBox="1">
          <a:spLocks noChangeArrowheads="1"/>
        </xdr:cNvSpPr>
      </xdr:nvSpPr>
      <xdr:spPr bwMode="auto">
        <a:xfrm>
          <a:off x="2371725" y="7915275"/>
          <a:ext cx="0" cy="19050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02"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03"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1047750</xdr:rowOff>
    </xdr:to>
    <xdr:sp macro="" textlink="">
      <xdr:nvSpPr>
        <xdr:cNvPr id="10304" name="Text Box 34"/>
        <xdr:cNvSpPr txBox="1">
          <a:spLocks noChangeArrowheads="1"/>
        </xdr:cNvSpPr>
      </xdr:nvSpPr>
      <xdr:spPr bwMode="auto">
        <a:xfrm>
          <a:off x="2371725" y="7915275"/>
          <a:ext cx="0" cy="190500"/>
        </a:xfrm>
        <a:prstGeom prst="rect">
          <a:avLst/>
        </a:prstGeom>
        <a:noFill/>
        <a:ln w="9525">
          <a:noFill/>
          <a:miter lim="800000"/>
          <a:headEnd/>
          <a:tailEnd/>
        </a:ln>
      </xdr:spPr>
    </xdr:sp>
    <xdr:clientData/>
  </xdr:twoCellAnchor>
  <xdr:twoCellAnchor editAs="oneCell">
    <xdr:from>
      <xdr:col>2</xdr:col>
      <xdr:colOff>1466850</xdr:colOff>
      <xdr:row>19</xdr:row>
      <xdr:rowOff>0</xdr:rowOff>
    </xdr:from>
    <xdr:to>
      <xdr:col>2</xdr:col>
      <xdr:colOff>1466850</xdr:colOff>
      <xdr:row>19</xdr:row>
      <xdr:rowOff>142875</xdr:rowOff>
    </xdr:to>
    <xdr:sp macro="" textlink="">
      <xdr:nvSpPr>
        <xdr:cNvPr id="10305" name="Text Box 1"/>
        <xdr:cNvSpPr txBox="1">
          <a:spLocks noChangeArrowheads="1"/>
        </xdr:cNvSpPr>
      </xdr:nvSpPr>
      <xdr:spPr bwMode="auto">
        <a:xfrm>
          <a:off x="284797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06"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07"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08" name="Text Box 6"/>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09"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10" name="Text Box 6"/>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11"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1171575</xdr:colOff>
      <xdr:row>19</xdr:row>
      <xdr:rowOff>0</xdr:rowOff>
    </xdr:from>
    <xdr:to>
      <xdr:col>2</xdr:col>
      <xdr:colOff>1171575</xdr:colOff>
      <xdr:row>19</xdr:row>
      <xdr:rowOff>142875</xdr:rowOff>
    </xdr:to>
    <xdr:sp macro="" textlink="">
      <xdr:nvSpPr>
        <xdr:cNvPr id="10312" name="Text Box 6"/>
        <xdr:cNvSpPr txBox="1">
          <a:spLocks noChangeArrowheads="1"/>
        </xdr:cNvSpPr>
      </xdr:nvSpPr>
      <xdr:spPr bwMode="auto">
        <a:xfrm>
          <a:off x="2552700"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1047750</xdr:rowOff>
    </xdr:to>
    <xdr:sp macro="" textlink="">
      <xdr:nvSpPr>
        <xdr:cNvPr id="10313" name="Text Box 7"/>
        <xdr:cNvSpPr txBox="1">
          <a:spLocks noChangeArrowheads="1"/>
        </xdr:cNvSpPr>
      </xdr:nvSpPr>
      <xdr:spPr bwMode="auto">
        <a:xfrm>
          <a:off x="2371725" y="7915275"/>
          <a:ext cx="0" cy="19050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1047750</xdr:rowOff>
    </xdr:to>
    <xdr:sp macro="" textlink="">
      <xdr:nvSpPr>
        <xdr:cNvPr id="10314" name="Text Box 7"/>
        <xdr:cNvSpPr txBox="1">
          <a:spLocks noChangeArrowheads="1"/>
        </xdr:cNvSpPr>
      </xdr:nvSpPr>
      <xdr:spPr bwMode="auto">
        <a:xfrm>
          <a:off x="2371725" y="7915275"/>
          <a:ext cx="0" cy="19050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15"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16"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1047750</xdr:rowOff>
    </xdr:to>
    <xdr:sp macro="" textlink="">
      <xdr:nvSpPr>
        <xdr:cNvPr id="10317" name="Text Box 34"/>
        <xdr:cNvSpPr txBox="1">
          <a:spLocks noChangeArrowheads="1"/>
        </xdr:cNvSpPr>
      </xdr:nvSpPr>
      <xdr:spPr bwMode="auto">
        <a:xfrm>
          <a:off x="2371725" y="7915275"/>
          <a:ext cx="0" cy="19050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18"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1466850</xdr:colOff>
      <xdr:row>19</xdr:row>
      <xdr:rowOff>0</xdr:rowOff>
    </xdr:from>
    <xdr:to>
      <xdr:col>2</xdr:col>
      <xdr:colOff>1466850</xdr:colOff>
      <xdr:row>19</xdr:row>
      <xdr:rowOff>142875</xdr:rowOff>
    </xdr:to>
    <xdr:sp macro="" textlink="">
      <xdr:nvSpPr>
        <xdr:cNvPr id="10319" name="Text Box 1"/>
        <xdr:cNvSpPr txBox="1">
          <a:spLocks noChangeArrowheads="1"/>
        </xdr:cNvSpPr>
      </xdr:nvSpPr>
      <xdr:spPr bwMode="auto">
        <a:xfrm>
          <a:off x="284797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1047750</xdr:rowOff>
    </xdr:to>
    <xdr:sp macro="" textlink="">
      <xdr:nvSpPr>
        <xdr:cNvPr id="10320" name="Text Box 7"/>
        <xdr:cNvSpPr txBox="1">
          <a:spLocks noChangeArrowheads="1"/>
        </xdr:cNvSpPr>
      </xdr:nvSpPr>
      <xdr:spPr bwMode="auto">
        <a:xfrm>
          <a:off x="2371725" y="7915275"/>
          <a:ext cx="0" cy="19050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1047750</xdr:rowOff>
    </xdr:to>
    <xdr:sp macro="" textlink="">
      <xdr:nvSpPr>
        <xdr:cNvPr id="10321" name="Text Box 7"/>
        <xdr:cNvSpPr txBox="1">
          <a:spLocks noChangeArrowheads="1"/>
        </xdr:cNvSpPr>
      </xdr:nvSpPr>
      <xdr:spPr bwMode="auto">
        <a:xfrm>
          <a:off x="2371725" y="7915275"/>
          <a:ext cx="0" cy="19050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22" name="Text Box 6"/>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23"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24" name="Text Box 6"/>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25"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1171575</xdr:colOff>
      <xdr:row>19</xdr:row>
      <xdr:rowOff>0</xdr:rowOff>
    </xdr:from>
    <xdr:to>
      <xdr:col>2</xdr:col>
      <xdr:colOff>1171575</xdr:colOff>
      <xdr:row>19</xdr:row>
      <xdr:rowOff>142875</xdr:rowOff>
    </xdr:to>
    <xdr:sp macro="" textlink="">
      <xdr:nvSpPr>
        <xdr:cNvPr id="10326" name="Text Box 6"/>
        <xdr:cNvSpPr txBox="1">
          <a:spLocks noChangeArrowheads="1"/>
        </xdr:cNvSpPr>
      </xdr:nvSpPr>
      <xdr:spPr bwMode="auto">
        <a:xfrm>
          <a:off x="2552700" y="7915275"/>
          <a:ext cx="0" cy="142875"/>
        </a:xfrm>
        <a:prstGeom prst="rect">
          <a:avLst/>
        </a:prstGeom>
        <a:noFill/>
        <a:ln w="9525">
          <a:noFill/>
          <a:miter lim="800000"/>
          <a:headEnd/>
          <a:tailEnd/>
        </a:ln>
      </xdr:spPr>
    </xdr:sp>
    <xdr:clientData/>
  </xdr:twoCellAnchor>
  <xdr:twoCellAnchor editAs="oneCell">
    <xdr:from>
      <xdr:col>2</xdr:col>
      <xdr:colOff>1343025</xdr:colOff>
      <xdr:row>19</xdr:row>
      <xdr:rowOff>0</xdr:rowOff>
    </xdr:from>
    <xdr:to>
      <xdr:col>2</xdr:col>
      <xdr:colOff>1343025</xdr:colOff>
      <xdr:row>19</xdr:row>
      <xdr:rowOff>142875</xdr:rowOff>
    </xdr:to>
    <xdr:sp macro="" textlink="">
      <xdr:nvSpPr>
        <xdr:cNvPr id="10327" name="Text Box 7"/>
        <xdr:cNvSpPr txBox="1">
          <a:spLocks noChangeArrowheads="1"/>
        </xdr:cNvSpPr>
      </xdr:nvSpPr>
      <xdr:spPr bwMode="auto">
        <a:xfrm>
          <a:off x="2724150"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1047750</xdr:rowOff>
    </xdr:to>
    <xdr:sp macro="" textlink="">
      <xdr:nvSpPr>
        <xdr:cNvPr id="10328" name="Text Box 7"/>
        <xdr:cNvSpPr txBox="1">
          <a:spLocks noChangeArrowheads="1"/>
        </xdr:cNvSpPr>
      </xdr:nvSpPr>
      <xdr:spPr bwMode="auto">
        <a:xfrm>
          <a:off x="2371725" y="7915275"/>
          <a:ext cx="0" cy="190500"/>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1047750</xdr:rowOff>
    </xdr:to>
    <xdr:sp macro="" textlink="">
      <xdr:nvSpPr>
        <xdr:cNvPr id="10329" name="Text Box 7"/>
        <xdr:cNvSpPr txBox="1">
          <a:spLocks noChangeArrowheads="1"/>
        </xdr:cNvSpPr>
      </xdr:nvSpPr>
      <xdr:spPr bwMode="auto">
        <a:xfrm>
          <a:off x="2371725" y="7915275"/>
          <a:ext cx="0" cy="190500"/>
        </a:xfrm>
        <a:prstGeom prst="rect">
          <a:avLst/>
        </a:prstGeom>
        <a:noFill/>
        <a:ln w="9525">
          <a:noFill/>
          <a:miter lim="800000"/>
          <a:headEnd/>
          <a:tailEnd/>
        </a:ln>
      </xdr:spPr>
    </xdr:sp>
    <xdr:clientData/>
  </xdr:twoCellAnchor>
  <xdr:twoCellAnchor editAs="oneCell">
    <xdr:from>
      <xdr:col>2</xdr:col>
      <xdr:colOff>1066800</xdr:colOff>
      <xdr:row>19</xdr:row>
      <xdr:rowOff>0</xdr:rowOff>
    </xdr:from>
    <xdr:to>
      <xdr:col>2</xdr:col>
      <xdr:colOff>1066800</xdr:colOff>
      <xdr:row>19</xdr:row>
      <xdr:rowOff>142875</xdr:rowOff>
    </xdr:to>
    <xdr:sp macro="" textlink="">
      <xdr:nvSpPr>
        <xdr:cNvPr id="10330" name="Text Box 1"/>
        <xdr:cNvSpPr txBox="1">
          <a:spLocks noChangeArrowheads="1"/>
        </xdr:cNvSpPr>
      </xdr:nvSpPr>
      <xdr:spPr bwMode="auto">
        <a:xfrm>
          <a:off x="24479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31"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1466850</xdr:colOff>
      <xdr:row>19</xdr:row>
      <xdr:rowOff>0</xdr:rowOff>
    </xdr:from>
    <xdr:to>
      <xdr:col>2</xdr:col>
      <xdr:colOff>1466850</xdr:colOff>
      <xdr:row>19</xdr:row>
      <xdr:rowOff>142875</xdr:rowOff>
    </xdr:to>
    <xdr:sp macro="" textlink="">
      <xdr:nvSpPr>
        <xdr:cNvPr id="10332" name="Text Box 1"/>
        <xdr:cNvSpPr txBox="1">
          <a:spLocks noChangeArrowheads="1"/>
        </xdr:cNvSpPr>
      </xdr:nvSpPr>
      <xdr:spPr bwMode="auto">
        <a:xfrm>
          <a:off x="284797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33"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34"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35" name="Text Box 6"/>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36"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37" name="Text Box 6"/>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38"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1171575</xdr:colOff>
      <xdr:row>19</xdr:row>
      <xdr:rowOff>0</xdr:rowOff>
    </xdr:from>
    <xdr:to>
      <xdr:col>2</xdr:col>
      <xdr:colOff>1171575</xdr:colOff>
      <xdr:row>19</xdr:row>
      <xdr:rowOff>142875</xdr:rowOff>
    </xdr:to>
    <xdr:sp macro="" textlink="">
      <xdr:nvSpPr>
        <xdr:cNvPr id="10339" name="Text Box 6"/>
        <xdr:cNvSpPr txBox="1">
          <a:spLocks noChangeArrowheads="1"/>
        </xdr:cNvSpPr>
      </xdr:nvSpPr>
      <xdr:spPr bwMode="auto">
        <a:xfrm>
          <a:off x="2552700"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40"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41"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42"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43"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1466850</xdr:colOff>
      <xdr:row>19</xdr:row>
      <xdr:rowOff>0</xdr:rowOff>
    </xdr:from>
    <xdr:to>
      <xdr:col>2</xdr:col>
      <xdr:colOff>1466850</xdr:colOff>
      <xdr:row>19</xdr:row>
      <xdr:rowOff>142875</xdr:rowOff>
    </xdr:to>
    <xdr:sp macro="" textlink="">
      <xdr:nvSpPr>
        <xdr:cNvPr id="10344" name="Text Box 1"/>
        <xdr:cNvSpPr txBox="1">
          <a:spLocks noChangeArrowheads="1"/>
        </xdr:cNvSpPr>
      </xdr:nvSpPr>
      <xdr:spPr bwMode="auto">
        <a:xfrm>
          <a:off x="284797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45"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46"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47" name="Text Box 6"/>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48"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49" name="Text Box 6"/>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50"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1171575</xdr:colOff>
      <xdr:row>19</xdr:row>
      <xdr:rowOff>0</xdr:rowOff>
    </xdr:from>
    <xdr:to>
      <xdr:col>2</xdr:col>
      <xdr:colOff>1171575</xdr:colOff>
      <xdr:row>19</xdr:row>
      <xdr:rowOff>142875</xdr:rowOff>
    </xdr:to>
    <xdr:sp macro="" textlink="">
      <xdr:nvSpPr>
        <xdr:cNvPr id="10351" name="Text Box 6"/>
        <xdr:cNvSpPr txBox="1">
          <a:spLocks noChangeArrowheads="1"/>
        </xdr:cNvSpPr>
      </xdr:nvSpPr>
      <xdr:spPr bwMode="auto">
        <a:xfrm>
          <a:off x="2552700"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52"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53"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54"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55"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56"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1466850</xdr:colOff>
      <xdr:row>19</xdr:row>
      <xdr:rowOff>0</xdr:rowOff>
    </xdr:from>
    <xdr:to>
      <xdr:col>2</xdr:col>
      <xdr:colOff>1466850</xdr:colOff>
      <xdr:row>19</xdr:row>
      <xdr:rowOff>142875</xdr:rowOff>
    </xdr:to>
    <xdr:sp macro="" textlink="">
      <xdr:nvSpPr>
        <xdr:cNvPr id="10357" name="Text Box 1"/>
        <xdr:cNvSpPr txBox="1">
          <a:spLocks noChangeArrowheads="1"/>
        </xdr:cNvSpPr>
      </xdr:nvSpPr>
      <xdr:spPr bwMode="auto">
        <a:xfrm>
          <a:off x="284797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58"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59"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60" name="Text Box 6"/>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61"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62" name="Text Box 6"/>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63"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1171575</xdr:colOff>
      <xdr:row>19</xdr:row>
      <xdr:rowOff>0</xdr:rowOff>
    </xdr:from>
    <xdr:to>
      <xdr:col>2</xdr:col>
      <xdr:colOff>1171575</xdr:colOff>
      <xdr:row>19</xdr:row>
      <xdr:rowOff>142875</xdr:rowOff>
    </xdr:to>
    <xdr:sp macro="" textlink="">
      <xdr:nvSpPr>
        <xdr:cNvPr id="10364" name="Text Box 6"/>
        <xdr:cNvSpPr txBox="1">
          <a:spLocks noChangeArrowheads="1"/>
        </xdr:cNvSpPr>
      </xdr:nvSpPr>
      <xdr:spPr bwMode="auto">
        <a:xfrm>
          <a:off x="2552700"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65"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66" name="Text Box 7"/>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67"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68"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69"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70"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71"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142875</xdr:rowOff>
    </xdr:to>
    <xdr:sp macro="" textlink="">
      <xdr:nvSpPr>
        <xdr:cNvPr id="10372" name="Text Box 34"/>
        <xdr:cNvSpPr txBox="1">
          <a:spLocks noChangeArrowheads="1"/>
        </xdr:cNvSpPr>
      </xdr:nvSpPr>
      <xdr:spPr bwMode="auto">
        <a:xfrm>
          <a:off x="2371725" y="7915275"/>
          <a:ext cx="0" cy="142875"/>
        </a:xfrm>
        <a:prstGeom prst="rect">
          <a:avLst/>
        </a:prstGeom>
        <a:noFill/>
        <a:ln w="9525">
          <a:noFill/>
          <a:miter lim="800000"/>
          <a:headEnd/>
          <a:tailEnd/>
        </a:ln>
      </xdr:spPr>
    </xdr:sp>
    <xdr:clientData/>
  </xdr:twoCellAnchor>
  <xdr:twoCellAnchor editAs="oneCell">
    <xdr:from>
      <xdr:col>2</xdr:col>
      <xdr:colOff>990600</xdr:colOff>
      <xdr:row>19</xdr:row>
      <xdr:rowOff>0</xdr:rowOff>
    </xdr:from>
    <xdr:to>
      <xdr:col>2</xdr:col>
      <xdr:colOff>990600</xdr:colOff>
      <xdr:row>19</xdr:row>
      <xdr:rowOff>1047750</xdr:rowOff>
    </xdr:to>
    <xdr:sp macro="" textlink="">
      <xdr:nvSpPr>
        <xdr:cNvPr id="10373" name="Text Box 34"/>
        <xdr:cNvSpPr txBox="1">
          <a:spLocks noChangeArrowheads="1"/>
        </xdr:cNvSpPr>
      </xdr:nvSpPr>
      <xdr:spPr bwMode="auto">
        <a:xfrm>
          <a:off x="2371725" y="7915275"/>
          <a:ext cx="0" cy="1905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abSelected="1" workbookViewId="0">
      <selection activeCell="E16" sqref="E16"/>
    </sheetView>
  </sheetViews>
  <sheetFormatPr defaultRowHeight="16.5" x14ac:dyDescent="0.3"/>
  <cols>
    <col min="1" max="1" width="12" style="22" customWidth="1"/>
    <col min="2" max="2" width="53.42578125" style="22" customWidth="1"/>
    <col min="3" max="3" width="22.5703125" style="22" customWidth="1"/>
    <col min="4" max="16384" width="9.140625" style="22"/>
  </cols>
  <sheetData>
    <row r="1" spans="1:3" ht="54.75" customHeight="1" thickBot="1" x14ac:dyDescent="0.35">
      <c r="A1" s="280" t="s">
        <v>219</v>
      </c>
      <c r="B1" s="281"/>
      <c r="C1" s="282"/>
    </row>
    <row r="2" spans="1:3" ht="30.75" customHeight="1" x14ac:dyDescent="0.3">
      <c r="A2" s="279" t="s">
        <v>157</v>
      </c>
      <c r="B2" s="279" t="s">
        <v>156</v>
      </c>
      <c r="C2" s="279" t="s">
        <v>3</v>
      </c>
    </row>
    <row r="3" spans="1:3" ht="17.25" x14ac:dyDescent="0.35">
      <c r="A3" s="277">
        <v>1</v>
      </c>
      <c r="B3" s="271" t="s">
        <v>169</v>
      </c>
      <c r="C3" s="203">
        <f>'Lake Side Walkway'!L49</f>
        <v>16912739.640000001</v>
      </c>
    </row>
    <row r="4" spans="1:3" ht="17.25" x14ac:dyDescent="0.35">
      <c r="A4" s="277">
        <v>2</v>
      </c>
      <c r="B4" s="271" t="s">
        <v>158</v>
      </c>
      <c r="C4" s="203">
        <f>'Storm Water Drain'!$L$42</f>
        <v>9649612.8000000007</v>
      </c>
    </row>
    <row r="5" spans="1:3" ht="17.25" x14ac:dyDescent="0.35">
      <c r="A5" s="277">
        <v>3</v>
      </c>
      <c r="B5" s="271" t="s">
        <v>215</v>
      </c>
      <c r="C5" s="203">
        <f>'SEWER LINE'!L24</f>
        <v>4971904.5150000006</v>
      </c>
    </row>
    <row r="6" spans="1:3" ht="17.25" x14ac:dyDescent="0.35">
      <c r="A6" s="277">
        <v>4</v>
      </c>
      <c r="B6" s="271" t="s">
        <v>159</v>
      </c>
      <c r="C6" s="203">
        <f>HOTRICULTURE!$L$22</f>
        <v>445661.4</v>
      </c>
    </row>
    <row r="7" spans="1:3" ht="18" thickBot="1" x14ac:dyDescent="0.4">
      <c r="A7" s="278">
        <v>5</v>
      </c>
      <c r="B7" s="272" t="s">
        <v>218</v>
      </c>
      <c r="C7" s="273">
        <f>'Lighting and Electrical'!H25</f>
        <v>4982605</v>
      </c>
    </row>
    <row r="8" spans="1:3" ht="18" thickBot="1" x14ac:dyDescent="0.4">
      <c r="A8" s="274"/>
      <c r="B8" s="275" t="s">
        <v>200</v>
      </c>
      <c r="C8" s="276">
        <f>SUM(C3:C6)</f>
        <v>31979918.355</v>
      </c>
    </row>
    <row r="9" spans="1:3" ht="18" thickBot="1" x14ac:dyDescent="0.4">
      <c r="A9" s="283"/>
      <c r="B9" s="284" t="s">
        <v>220</v>
      </c>
      <c r="C9" s="276">
        <v>32000000</v>
      </c>
    </row>
    <row r="10" spans="1:3" ht="17.25" thickBot="1" x14ac:dyDescent="0.35">
      <c r="A10" s="283"/>
      <c r="B10" s="285" t="s">
        <v>221</v>
      </c>
      <c r="C10" s="286"/>
    </row>
  </sheetData>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opLeftCell="A58" zoomScale="85" zoomScaleNormal="85" workbookViewId="0">
      <selection activeCell="B10" sqref="B10"/>
    </sheetView>
  </sheetViews>
  <sheetFormatPr defaultRowHeight="16.5" x14ac:dyDescent="0.3"/>
  <cols>
    <col min="1" max="1" width="7.42578125" style="22" customWidth="1"/>
    <col min="2" max="2" width="12.5703125" style="22" bestFit="1" customWidth="1"/>
    <col min="3" max="3" width="58.85546875" style="22" customWidth="1"/>
    <col min="4" max="4" width="8.42578125" style="22" customWidth="1"/>
    <col min="5" max="5" width="10.7109375" style="22" customWidth="1"/>
    <col min="6" max="6" width="7.42578125" style="22" customWidth="1"/>
    <col min="7" max="7" width="7.28515625" style="22" customWidth="1"/>
    <col min="8" max="8" width="10.28515625" style="22" customWidth="1"/>
    <col min="9" max="9" width="9.5703125" style="22" bestFit="1" customWidth="1"/>
    <col min="10" max="10" width="11.5703125" style="22" customWidth="1"/>
    <col min="11" max="11" width="8.5703125" style="22" customWidth="1"/>
    <col min="12" max="12" width="18" style="120" customWidth="1"/>
    <col min="13" max="13" width="12.5703125" style="22" hidden="1" customWidth="1"/>
    <col min="14" max="16384" width="9.140625" style="22"/>
  </cols>
  <sheetData>
    <row r="1" spans="1:13" s="182" customFormat="1" ht="21" x14ac:dyDescent="0.4">
      <c r="A1" s="179" t="s">
        <v>203</v>
      </c>
      <c r="B1" s="180"/>
      <c r="C1" s="180"/>
      <c r="D1" s="180"/>
      <c r="E1" s="180"/>
      <c r="F1" s="180"/>
      <c r="G1" s="180"/>
      <c r="H1" s="180"/>
      <c r="I1" s="180"/>
      <c r="J1" s="180"/>
      <c r="K1" s="180"/>
      <c r="L1" s="181"/>
    </row>
    <row r="2" spans="1:13" s="182" customFormat="1" ht="21" x14ac:dyDescent="0.4">
      <c r="A2" s="183" t="s">
        <v>204</v>
      </c>
      <c r="B2" s="184"/>
      <c r="C2" s="184"/>
      <c r="D2" s="184"/>
      <c r="E2" s="184"/>
      <c r="F2" s="184"/>
      <c r="G2" s="184"/>
      <c r="H2" s="184"/>
      <c r="I2" s="184"/>
      <c r="J2" s="184"/>
      <c r="K2" s="184"/>
      <c r="L2" s="185"/>
    </row>
    <row r="3" spans="1:13" ht="69" x14ac:dyDescent="0.3">
      <c r="A3" s="23" t="s">
        <v>40</v>
      </c>
      <c r="B3" s="23" t="s">
        <v>41</v>
      </c>
      <c r="C3" s="23" t="s">
        <v>42</v>
      </c>
      <c r="D3" s="23" t="s">
        <v>7</v>
      </c>
      <c r="E3" s="23" t="s">
        <v>43</v>
      </c>
      <c r="F3" s="23" t="s">
        <v>44</v>
      </c>
      <c r="G3" s="23" t="s">
        <v>45</v>
      </c>
      <c r="H3" s="23" t="s">
        <v>46</v>
      </c>
      <c r="I3" s="23" t="s">
        <v>47</v>
      </c>
      <c r="J3" s="23" t="s">
        <v>48</v>
      </c>
      <c r="K3" s="24" t="s">
        <v>11</v>
      </c>
      <c r="L3" s="25" t="s">
        <v>49</v>
      </c>
    </row>
    <row r="4" spans="1:13" ht="17.25" x14ac:dyDescent="0.3">
      <c r="A4" s="26" t="s">
        <v>64</v>
      </c>
      <c r="B4" s="27" t="s">
        <v>50</v>
      </c>
      <c r="C4" s="28" t="s">
        <v>51</v>
      </c>
      <c r="D4" s="29"/>
      <c r="E4" s="29"/>
      <c r="F4" s="29"/>
      <c r="G4" s="30"/>
      <c r="H4" s="30"/>
      <c r="I4" s="31"/>
      <c r="J4" s="31"/>
      <c r="K4" s="30"/>
      <c r="L4" s="31"/>
      <c r="M4" s="32"/>
    </row>
    <row r="5" spans="1:13" ht="66" x14ac:dyDescent="0.3">
      <c r="A5" s="33"/>
      <c r="B5" s="34"/>
      <c r="C5" s="35" t="s">
        <v>52</v>
      </c>
      <c r="D5" s="36"/>
      <c r="E5" s="36"/>
      <c r="F5" s="36"/>
      <c r="G5" s="37"/>
      <c r="H5" s="37"/>
      <c r="I5" s="38"/>
      <c r="J5" s="38"/>
      <c r="K5" s="37"/>
      <c r="L5" s="38"/>
      <c r="M5" s="32"/>
    </row>
    <row r="6" spans="1:13" ht="17.25" x14ac:dyDescent="0.3">
      <c r="A6" s="33"/>
      <c r="B6" s="34"/>
      <c r="C6" s="39" t="s">
        <v>80</v>
      </c>
      <c r="D6" s="37"/>
      <c r="E6" s="37"/>
      <c r="F6" s="37"/>
      <c r="G6" s="37"/>
      <c r="H6" s="38"/>
      <c r="I6" s="38"/>
      <c r="J6" s="38"/>
      <c r="K6" s="37"/>
      <c r="L6" s="38"/>
      <c r="M6" s="32"/>
    </row>
    <row r="7" spans="1:13" ht="17.25" x14ac:dyDescent="0.35">
      <c r="A7" s="33"/>
      <c r="B7" s="34"/>
      <c r="C7" s="39" t="s">
        <v>81</v>
      </c>
      <c r="D7" s="37">
        <v>1</v>
      </c>
      <c r="E7" s="37">
        <v>1600</v>
      </c>
      <c r="F7" s="37">
        <v>5.5</v>
      </c>
      <c r="G7" s="37">
        <v>1.1000000000000001</v>
      </c>
      <c r="H7" s="38">
        <f>G7*F7*E7*D7</f>
        <v>9680.0000000000018</v>
      </c>
      <c r="I7" s="38">
        <v>98</v>
      </c>
      <c r="J7" s="40">
        <f>I7*90%</f>
        <v>88.2</v>
      </c>
      <c r="K7" s="37" t="s">
        <v>166</v>
      </c>
      <c r="L7" s="41">
        <f>J7*H7</f>
        <v>853776.00000000023</v>
      </c>
      <c r="M7" s="32"/>
    </row>
    <row r="8" spans="1:13" ht="17.25" x14ac:dyDescent="0.35">
      <c r="A8" s="42"/>
      <c r="B8" s="42"/>
      <c r="C8" s="39"/>
      <c r="D8" s="43"/>
      <c r="E8" s="43"/>
      <c r="F8" s="43"/>
      <c r="G8" s="43"/>
      <c r="H8" s="40"/>
      <c r="I8" s="40"/>
      <c r="J8" s="40"/>
      <c r="K8" s="44"/>
      <c r="L8" s="41"/>
      <c r="M8" s="40"/>
    </row>
    <row r="9" spans="1:13" ht="34.5" x14ac:dyDescent="0.3">
      <c r="A9" s="45" t="s">
        <v>65</v>
      </c>
      <c r="B9" s="46" t="s">
        <v>54</v>
      </c>
      <c r="C9" s="47" t="s">
        <v>91</v>
      </c>
      <c r="D9" s="48"/>
      <c r="E9" s="48"/>
      <c r="F9" s="48"/>
      <c r="G9" s="48"/>
      <c r="H9" s="48"/>
      <c r="I9" s="48"/>
      <c r="J9" s="48"/>
      <c r="K9" s="49"/>
      <c r="L9" s="50"/>
      <c r="M9" s="38"/>
    </row>
    <row r="10" spans="1:13" ht="148.5" x14ac:dyDescent="0.3">
      <c r="A10" s="33"/>
      <c r="B10" s="34"/>
      <c r="C10" s="51" t="s">
        <v>55</v>
      </c>
      <c r="D10" s="52"/>
      <c r="E10" s="52"/>
      <c r="F10" s="52"/>
      <c r="G10" s="52"/>
      <c r="H10" s="52"/>
      <c r="I10" s="52"/>
      <c r="J10" s="52"/>
      <c r="K10" s="53"/>
      <c r="L10" s="54"/>
      <c r="M10" s="55"/>
    </row>
    <row r="11" spans="1:13" ht="17.25" x14ac:dyDescent="0.3">
      <c r="A11" s="33"/>
      <c r="B11" s="34"/>
      <c r="C11" s="56" t="str">
        <f>C6</f>
        <v>Ranital lake full perimeter Road</v>
      </c>
      <c r="D11" s="52"/>
      <c r="E11" s="52"/>
      <c r="F11" s="52"/>
      <c r="G11" s="52"/>
      <c r="H11" s="52"/>
      <c r="I11" s="52"/>
      <c r="J11" s="52"/>
      <c r="K11" s="53"/>
      <c r="L11" s="54"/>
      <c r="M11" s="55"/>
    </row>
    <row r="12" spans="1:13" ht="17.25" x14ac:dyDescent="0.3">
      <c r="A12" s="33"/>
      <c r="B12" s="34"/>
      <c r="C12" s="57" t="str">
        <f>C7</f>
        <v>For Road</v>
      </c>
      <c r="D12" s="32">
        <v>1</v>
      </c>
      <c r="E12" s="32">
        <f>E7</f>
        <v>1600</v>
      </c>
      <c r="F12" s="32">
        <f>F7</f>
        <v>5.5</v>
      </c>
      <c r="G12" s="32">
        <f>G7</f>
        <v>1.1000000000000001</v>
      </c>
      <c r="H12" s="38">
        <f>G12*F12*E12*D12</f>
        <v>9680.0000000000018</v>
      </c>
      <c r="I12" s="52"/>
      <c r="J12" s="52"/>
      <c r="K12" s="53"/>
      <c r="L12" s="54"/>
      <c r="M12" s="55"/>
    </row>
    <row r="13" spans="1:13" ht="17.25" x14ac:dyDescent="0.35">
      <c r="A13" s="33"/>
      <c r="B13" s="34"/>
      <c r="C13" s="58" t="s">
        <v>53</v>
      </c>
      <c r="D13" s="59"/>
      <c r="E13" s="59"/>
      <c r="F13" s="59"/>
      <c r="G13" s="59"/>
      <c r="H13" s="40">
        <f>SUM(H12:H12)</f>
        <v>9680.0000000000018</v>
      </c>
      <c r="I13" s="40">
        <v>272</v>
      </c>
      <c r="J13" s="40">
        <f>I13*90%</f>
        <v>244.8</v>
      </c>
      <c r="K13" s="44" t="s">
        <v>18</v>
      </c>
      <c r="L13" s="41">
        <f>J13*H13</f>
        <v>2369664.0000000005</v>
      </c>
      <c r="M13" s="40">
        <f>I13*H13</f>
        <v>2632960.0000000005</v>
      </c>
    </row>
    <row r="14" spans="1:13" ht="17.25" x14ac:dyDescent="0.3">
      <c r="A14" s="60">
        <v>4</v>
      </c>
      <c r="B14" s="61"/>
      <c r="C14" s="62" t="s">
        <v>62</v>
      </c>
      <c r="D14" s="49"/>
      <c r="E14" s="63"/>
      <c r="F14" s="63"/>
      <c r="G14" s="49"/>
      <c r="H14" s="64"/>
      <c r="I14" s="64"/>
      <c r="J14" s="64"/>
      <c r="K14" s="49"/>
      <c r="L14" s="50"/>
      <c r="M14" s="38"/>
    </row>
    <row r="15" spans="1:13" ht="148.5" x14ac:dyDescent="0.3">
      <c r="A15" s="65"/>
      <c r="B15" s="66" t="s">
        <v>70</v>
      </c>
      <c r="C15" s="67" t="s">
        <v>76</v>
      </c>
      <c r="D15" s="37"/>
      <c r="E15" s="68"/>
      <c r="F15" s="68"/>
      <c r="G15" s="37"/>
      <c r="H15" s="38"/>
      <c r="I15" s="38"/>
      <c r="J15" s="38"/>
      <c r="K15" s="37"/>
      <c r="L15" s="69"/>
      <c r="M15" s="38"/>
    </row>
    <row r="16" spans="1:13" ht="17.25" x14ac:dyDescent="0.3">
      <c r="A16" s="65"/>
      <c r="B16" s="70" t="s">
        <v>71</v>
      </c>
      <c r="C16" s="71" t="s">
        <v>72</v>
      </c>
      <c r="D16" s="37"/>
      <c r="E16" s="68"/>
      <c r="F16" s="68"/>
      <c r="G16" s="37"/>
      <c r="H16" s="38"/>
      <c r="I16" s="38"/>
      <c r="J16" s="38"/>
      <c r="K16" s="37"/>
      <c r="L16" s="69"/>
      <c r="M16" s="38"/>
    </row>
    <row r="17" spans="1:13" ht="17.25" x14ac:dyDescent="0.35">
      <c r="A17" s="65"/>
      <c r="B17" s="70" t="s">
        <v>73</v>
      </c>
      <c r="C17" s="67" t="s">
        <v>74</v>
      </c>
      <c r="D17" s="37">
        <v>1</v>
      </c>
      <c r="E17" s="68">
        <v>1600</v>
      </c>
      <c r="F17" s="68">
        <f>F7</f>
        <v>5.5</v>
      </c>
      <c r="G17" s="72">
        <v>0.4</v>
      </c>
      <c r="H17" s="38">
        <f>G17*F17*E17*D17</f>
        <v>3520.0000000000005</v>
      </c>
      <c r="I17" s="38"/>
      <c r="J17" s="38"/>
      <c r="K17" s="37"/>
      <c r="L17" s="69"/>
      <c r="M17" s="38"/>
    </row>
    <row r="18" spans="1:13" ht="17.25" x14ac:dyDescent="0.35">
      <c r="A18" s="65"/>
      <c r="B18" s="70"/>
      <c r="C18" s="39" t="s">
        <v>53</v>
      </c>
      <c r="D18" s="43"/>
      <c r="E18" s="43"/>
      <c r="F18" s="43"/>
      <c r="G18" s="43"/>
      <c r="H18" s="40">
        <f>SUM(H17:H17)</f>
        <v>3520.0000000000005</v>
      </c>
      <c r="I18" s="40">
        <v>857</v>
      </c>
      <c r="J18" s="40">
        <f>I18*90%</f>
        <v>771.30000000000007</v>
      </c>
      <c r="K18" s="73" t="s">
        <v>18</v>
      </c>
      <c r="L18" s="41">
        <f>J18*H18</f>
        <v>2714976.0000000005</v>
      </c>
      <c r="M18" s="40">
        <f>H18*I18</f>
        <v>3016640.0000000005</v>
      </c>
    </row>
    <row r="19" spans="1:13" ht="17.25" x14ac:dyDescent="0.35">
      <c r="A19" s="74"/>
      <c r="B19" s="75"/>
      <c r="C19" s="76"/>
      <c r="D19" s="77"/>
      <c r="E19" s="77"/>
      <c r="F19" s="77"/>
      <c r="G19" s="77"/>
      <c r="H19" s="77"/>
      <c r="I19" s="77"/>
      <c r="J19" s="77"/>
      <c r="K19" s="78"/>
      <c r="L19" s="79"/>
      <c r="M19" s="38"/>
    </row>
    <row r="20" spans="1:13" ht="17.25" x14ac:dyDescent="0.35">
      <c r="A20" s="80"/>
      <c r="B20" s="81"/>
      <c r="C20" s="82" t="s">
        <v>96</v>
      </c>
      <c r="D20" s="83"/>
      <c r="E20" s="83"/>
      <c r="F20" s="83"/>
      <c r="G20" s="83"/>
      <c r="H20" s="83"/>
      <c r="I20" s="83"/>
      <c r="J20" s="83"/>
      <c r="K20" s="84"/>
      <c r="L20" s="85"/>
      <c r="M20" s="38"/>
    </row>
    <row r="21" spans="1:13" ht="69" x14ac:dyDescent="0.35">
      <c r="A21" s="86"/>
      <c r="B21" s="66" t="s">
        <v>59</v>
      </c>
      <c r="C21" s="93" t="s">
        <v>61</v>
      </c>
      <c r="D21" s="87"/>
      <c r="E21" s="87"/>
      <c r="F21" s="87"/>
      <c r="G21" s="87"/>
      <c r="H21" s="87"/>
      <c r="I21" s="87"/>
      <c r="J21" s="87"/>
      <c r="K21" s="73"/>
      <c r="L21" s="88"/>
      <c r="M21" s="38"/>
    </row>
    <row r="22" spans="1:13" ht="17.25" x14ac:dyDescent="0.35">
      <c r="A22" s="86"/>
      <c r="B22" s="89" t="s">
        <v>60</v>
      </c>
      <c r="C22" s="90" t="s">
        <v>58</v>
      </c>
      <c r="D22" s="91">
        <f>D17</f>
        <v>1</v>
      </c>
      <c r="E22" s="91">
        <f>E17</f>
        <v>1600</v>
      </c>
      <c r="F22" s="91">
        <v>5.5</v>
      </c>
      <c r="G22" s="87">
        <v>0.1</v>
      </c>
      <c r="H22" s="38">
        <f>G22*F22*E22*D22</f>
        <v>880.00000000000011</v>
      </c>
      <c r="I22" s="87">
        <v>198</v>
      </c>
      <c r="J22" s="40">
        <f>I22*90%</f>
        <v>178.20000000000002</v>
      </c>
      <c r="K22" s="73" t="s">
        <v>18</v>
      </c>
      <c r="L22" s="41">
        <f>J22*H22</f>
        <v>156816.00000000003</v>
      </c>
      <c r="M22" s="38"/>
    </row>
    <row r="23" spans="1:13" ht="17.25" x14ac:dyDescent="0.35">
      <c r="A23" s="86"/>
      <c r="B23" s="89"/>
      <c r="C23" s="90"/>
      <c r="D23" s="91"/>
      <c r="E23" s="91"/>
      <c r="F23" s="91"/>
      <c r="G23" s="91"/>
      <c r="H23" s="38"/>
      <c r="I23" s="87"/>
      <c r="J23" s="40"/>
      <c r="K23" s="73"/>
      <c r="L23" s="41"/>
      <c r="M23" s="38"/>
    </row>
    <row r="24" spans="1:13" ht="17.25" x14ac:dyDescent="0.35">
      <c r="A24" s="86"/>
      <c r="B24" s="89"/>
      <c r="C24" s="92" t="s">
        <v>97</v>
      </c>
      <c r="D24" s="87"/>
      <c r="E24" s="87"/>
      <c r="F24" s="87"/>
      <c r="G24" s="87"/>
      <c r="H24" s="87"/>
      <c r="I24" s="87"/>
      <c r="J24" s="87"/>
      <c r="K24" s="73"/>
      <c r="L24" s="88"/>
      <c r="M24" s="38"/>
    </row>
    <row r="25" spans="1:13" ht="99" x14ac:dyDescent="0.35">
      <c r="A25" s="86"/>
      <c r="B25" s="66" t="s">
        <v>101</v>
      </c>
      <c r="C25" s="93" t="s">
        <v>98</v>
      </c>
      <c r="D25" s="87"/>
      <c r="E25" s="87"/>
      <c r="F25" s="87"/>
      <c r="G25" s="87"/>
      <c r="H25" s="87"/>
      <c r="I25" s="87"/>
      <c r="J25" s="87"/>
      <c r="K25" s="73"/>
      <c r="L25" s="88"/>
      <c r="M25" s="38"/>
    </row>
    <row r="26" spans="1:13" ht="17.25" x14ac:dyDescent="0.35">
      <c r="A26" s="86"/>
      <c r="B26" s="66" t="s">
        <v>99</v>
      </c>
      <c r="C26" s="93" t="s">
        <v>100</v>
      </c>
      <c r="D26" s="91">
        <v>1</v>
      </c>
      <c r="E26" s="91">
        <f>E22</f>
        <v>1600</v>
      </c>
      <c r="F26" s="91">
        <v>5.5</v>
      </c>
      <c r="G26" s="87">
        <v>0.2</v>
      </c>
      <c r="H26" s="38">
        <f>G26*F26*E26*D26</f>
        <v>1760.0000000000002</v>
      </c>
      <c r="I26" s="87">
        <v>614</v>
      </c>
      <c r="J26" s="40">
        <f>I26*90%</f>
        <v>552.6</v>
      </c>
      <c r="K26" s="73" t="str">
        <f>K22</f>
        <v>cum</v>
      </c>
      <c r="L26" s="41">
        <f>J26*H26</f>
        <v>972576.00000000012</v>
      </c>
      <c r="M26" s="38"/>
    </row>
    <row r="27" spans="1:13" ht="17.25" x14ac:dyDescent="0.35">
      <c r="A27" s="86"/>
      <c r="B27" s="66"/>
      <c r="C27" s="93"/>
      <c r="D27" s="87"/>
      <c r="E27" s="87"/>
      <c r="F27" s="87"/>
      <c r="G27" s="87"/>
      <c r="H27" s="87"/>
      <c r="I27" s="87"/>
      <c r="J27" s="87"/>
      <c r="K27" s="73"/>
      <c r="L27" s="88"/>
      <c r="M27" s="38"/>
    </row>
    <row r="28" spans="1:13" ht="17.25" x14ac:dyDescent="0.35">
      <c r="A28" s="86"/>
      <c r="B28" s="89"/>
      <c r="C28" s="92"/>
      <c r="D28" s="87"/>
      <c r="E28" s="87"/>
      <c r="F28" s="87"/>
      <c r="G28" s="87"/>
      <c r="H28" s="87"/>
      <c r="I28" s="87"/>
      <c r="J28" s="87"/>
      <c r="K28" s="73"/>
      <c r="L28" s="88"/>
      <c r="M28" s="38"/>
    </row>
    <row r="29" spans="1:13" ht="17.25" x14ac:dyDescent="0.3">
      <c r="A29" s="60">
        <v>6</v>
      </c>
      <c r="B29" s="61"/>
      <c r="C29" s="94" t="s">
        <v>63</v>
      </c>
      <c r="D29" s="95"/>
      <c r="E29" s="95"/>
      <c r="F29" s="95"/>
      <c r="G29" s="96"/>
      <c r="H29" s="96"/>
      <c r="I29" s="97"/>
      <c r="J29" s="97"/>
      <c r="K29" s="98"/>
      <c r="L29" s="99"/>
      <c r="M29" s="100"/>
    </row>
    <row r="30" spans="1:13" ht="215.25" x14ac:dyDescent="0.3">
      <c r="A30" s="65"/>
      <c r="B30" s="66" t="s">
        <v>69</v>
      </c>
      <c r="C30" s="51" t="s">
        <v>201</v>
      </c>
      <c r="D30" s="101"/>
      <c r="E30" s="101"/>
      <c r="F30" s="101"/>
      <c r="G30" s="91"/>
      <c r="H30" s="91"/>
      <c r="I30" s="100"/>
      <c r="J30" s="100"/>
      <c r="K30" s="102"/>
      <c r="L30" s="103"/>
      <c r="M30" s="100"/>
    </row>
    <row r="31" spans="1:13" ht="17.25" x14ac:dyDescent="0.3">
      <c r="A31" s="65"/>
      <c r="B31" s="70"/>
      <c r="C31" s="67"/>
      <c r="D31" s="101"/>
      <c r="E31" s="101"/>
      <c r="F31" s="101"/>
      <c r="G31" s="91"/>
      <c r="H31" s="91"/>
      <c r="I31" s="100"/>
      <c r="J31" s="100"/>
      <c r="K31" s="102"/>
      <c r="L31" s="103"/>
      <c r="M31" s="100"/>
    </row>
    <row r="32" spans="1:13" ht="17.25" x14ac:dyDescent="0.35">
      <c r="A32" s="65"/>
      <c r="B32" s="70"/>
      <c r="C32" s="67" t="str">
        <f>C12</f>
        <v>For Road</v>
      </c>
      <c r="D32" s="37">
        <v>1</v>
      </c>
      <c r="E32" s="68">
        <f>E17</f>
        <v>1600</v>
      </c>
      <c r="F32" s="68">
        <f>F17</f>
        <v>5.5</v>
      </c>
      <c r="G32" s="44">
        <v>0.15</v>
      </c>
      <c r="H32" s="38">
        <f>G32*F32*E32*D32</f>
        <v>1320</v>
      </c>
      <c r="I32" s="100"/>
      <c r="J32" s="100"/>
      <c r="K32" s="102"/>
      <c r="L32" s="103"/>
      <c r="M32" s="100"/>
    </row>
    <row r="33" spans="1:13" ht="17.25" x14ac:dyDescent="0.35">
      <c r="A33" s="65"/>
      <c r="B33" s="70"/>
      <c r="C33" s="39" t="s">
        <v>56</v>
      </c>
      <c r="D33" s="37"/>
      <c r="E33" s="68"/>
      <c r="F33" s="68"/>
      <c r="G33" s="37"/>
      <c r="H33" s="40">
        <f>SUM(H32:H32)</f>
        <v>1320</v>
      </c>
      <c r="I33" s="104">
        <v>2715</v>
      </c>
      <c r="J33" s="40">
        <f>I33*90%</f>
        <v>2443.5</v>
      </c>
      <c r="K33" s="73" t="s">
        <v>18</v>
      </c>
      <c r="L33" s="41">
        <f>J33*H33</f>
        <v>3225420</v>
      </c>
      <c r="M33" s="104">
        <f>I33*H33</f>
        <v>3583800</v>
      </c>
    </row>
    <row r="34" spans="1:13" ht="17.25" x14ac:dyDescent="0.35">
      <c r="A34" s="86"/>
      <c r="B34" s="89"/>
      <c r="C34" s="92"/>
      <c r="D34" s="87"/>
      <c r="E34" s="87"/>
      <c r="F34" s="87"/>
      <c r="G34" s="87"/>
      <c r="H34" s="87"/>
      <c r="I34" s="87"/>
      <c r="J34" s="87"/>
      <c r="K34" s="73"/>
      <c r="L34" s="88"/>
      <c r="M34" s="38"/>
    </row>
    <row r="35" spans="1:13" ht="17.25" x14ac:dyDescent="0.3">
      <c r="A35" s="105" t="s">
        <v>68</v>
      </c>
      <c r="B35" s="61"/>
      <c r="C35" s="94" t="s">
        <v>67</v>
      </c>
      <c r="D35" s="49"/>
      <c r="E35" s="63"/>
      <c r="F35" s="63"/>
      <c r="G35" s="49"/>
      <c r="H35" s="64"/>
      <c r="I35" s="64"/>
      <c r="J35" s="64"/>
      <c r="K35" s="49"/>
      <c r="L35" s="50"/>
      <c r="M35" s="38"/>
    </row>
    <row r="36" spans="1:13" ht="264.75" x14ac:dyDescent="0.3">
      <c r="A36" s="106"/>
      <c r="B36" s="66" t="s">
        <v>82</v>
      </c>
      <c r="C36" s="51" t="s">
        <v>202</v>
      </c>
      <c r="D36" s="37"/>
      <c r="E36" s="68"/>
      <c r="F36" s="68"/>
      <c r="G36" s="37"/>
      <c r="H36" s="38"/>
      <c r="I36" s="38"/>
      <c r="J36" s="38"/>
      <c r="K36" s="102"/>
      <c r="L36" s="103"/>
      <c r="M36" s="38"/>
    </row>
    <row r="37" spans="1:13" ht="17.25" x14ac:dyDescent="0.35">
      <c r="A37" s="106"/>
      <c r="B37" s="70"/>
      <c r="C37" s="107" t="str">
        <f>C32</f>
        <v>For Road</v>
      </c>
      <c r="D37" s="37">
        <v>1</v>
      </c>
      <c r="E37" s="37">
        <f>E32</f>
        <v>1600</v>
      </c>
      <c r="F37" s="37">
        <v>3.5</v>
      </c>
      <c r="G37" s="44">
        <v>0.25</v>
      </c>
      <c r="H37" s="38">
        <f>D37*E37*F37*G37</f>
        <v>1400</v>
      </c>
      <c r="I37" s="38"/>
      <c r="J37" s="38"/>
      <c r="K37" s="102"/>
      <c r="L37" s="103"/>
      <c r="M37" s="38"/>
    </row>
    <row r="38" spans="1:13" ht="17.25" x14ac:dyDescent="0.35">
      <c r="A38" s="106"/>
      <c r="B38" s="70"/>
      <c r="C38" s="108" t="s">
        <v>56</v>
      </c>
      <c r="D38" s="43"/>
      <c r="E38" s="43"/>
      <c r="F38" s="43"/>
      <c r="G38" s="43"/>
      <c r="H38" s="40">
        <f>SUM(H37:H37)</f>
        <v>1400</v>
      </c>
      <c r="I38" s="40">
        <v>4698</v>
      </c>
      <c r="J38" s="40">
        <f>I38*90%</f>
        <v>4228.2</v>
      </c>
      <c r="K38" s="44" t="s">
        <v>57</v>
      </c>
      <c r="L38" s="41">
        <f>J38*H38</f>
        <v>5919480</v>
      </c>
      <c r="M38" s="40">
        <f>I38*H38</f>
        <v>6577200</v>
      </c>
    </row>
    <row r="39" spans="1:13" ht="69" x14ac:dyDescent="0.35">
      <c r="A39" s="106"/>
      <c r="B39" s="66" t="s">
        <v>83</v>
      </c>
      <c r="C39" s="67" t="s">
        <v>84</v>
      </c>
      <c r="D39" s="43"/>
      <c r="E39" s="43"/>
      <c r="F39" s="43"/>
      <c r="G39" s="43"/>
      <c r="H39" s="40"/>
      <c r="I39" s="40"/>
      <c r="J39" s="40"/>
      <c r="K39" s="44"/>
      <c r="L39" s="41"/>
      <c r="M39" s="40"/>
    </row>
    <row r="40" spans="1:13" ht="17.25" x14ac:dyDescent="0.35">
      <c r="A40" s="106"/>
      <c r="B40" s="66"/>
      <c r="C40" s="67"/>
      <c r="D40" s="37" t="s">
        <v>0</v>
      </c>
      <c r="E40" s="68" t="s">
        <v>1</v>
      </c>
      <c r="F40" s="68"/>
      <c r="G40" s="37" t="s">
        <v>75</v>
      </c>
      <c r="H40" s="40"/>
      <c r="I40" s="40"/>
      <c r="J40" s="40"/>
      <c r="K40" s="44"/>
      <c r="L40" s="41"/>
      <c r="M40" s="40"/>
    </row>
    <row r="41" spans="1:13" ht="17.25" x14ac:dyDescent="0.35">
      <c r="A41" s="106"/>
      <c r="B41" s="70"/>
      <c r="C41" s="109" t="s">
        <v>78</v>
      </c>
      <c r="D41" s="110">
        <f>(1600/4.5)*(3.5/0.3)</f>
        <v>4148.1481481481487</v>
      </c>
      <c r="E41" s="43">
        <v>0.45</v>
      </c>
      <c r="F41" s="43"/>
      <c r="G41" s="43">
        <v>6.31</v>
      </c>
      <c r="H41" s="40">
        <f>D41*E41*G41</f>
        <v>11778.666666666668</v>
      </c>
      <c r="I41" s="111" t="s">
        <v>79</v>
      </c>
      <c r="J41" s="40"/>
      <c r="K41" s="44"/>
      <c r="L41" s="41"/>
      <c r="M41" s="40"/>
    </row>
    <row r="42" spans="1:13" ht="17.25" x14ac:dyDescent="0.35">
      <c r="A42" s="106"/>
      <c r="B42" s="70" t="s">
        <v>86</v>
      </c>
      <c r="C42" s="112" t="s">
        <v>87</v>
      </c>
      <c r="D42" s="43"/>
      <c r="E42" s="43"/>
      <c r="F42" s="43"/>
      <c r="G42" s="43"/>
      <c r="H42" s="40">
        <f>H41/1000</f>
        <v>11.778666666666668</v>
      </c>
      <c r="I42" s="40">
        <v>47850</v>
      </c>
      <c r="J42" s="40">
        <f>I42*90%</f>
        <v>43065</v>
      </c>
      <c r="K42" s="44" t="s">
        <v>85</v>
      </c>
      <c r="L42" s="41">
        <f>J42*H42</f>
        <v>507248.28</v>
      </c>
      <c r="M42" s="40"/>
    </row>
    <row r="43" spans="1:13" ht="17.25" x14ac:dyDescent="0.35">
      <c r="A43" s="113"/>
      <c r="B43" s="114"/>
      <c r="C43" s="115"/>
      <c r="D43" s="116"/>
      <c r="E43" s="116"/>
      <c r="F43" s="116"/>
      <c r="G43" s="116"/>
      <c r="H43" s="117"/>
      <c r="I43" s="117"/>
      <c r="J43" s="117"/>
      <c r="K43" s="118"/>
      <c r="L43" s="119"/>
      <c r="M43" s="40"/>
    </row>
    <row r="44" spans="1:13" ht="17.25" x14ac:dyDescent="0.35">
      <c r="A44" s="106"/>
      <c r="B44" s="70" t="s">
        <v>88</v>
      </c>
      <c r="C44" s="112" t="s">
        <v>89</v>
      </c>
      <c r="D44" s="43"/>
      <c r="E44" s="43"/>
      <c r="F44" s="43"/>
      <c r="G44" s="43"/>
      <c r="H44" s="40"/>
      <c r="I44" s="40"/>
      <c r="J44" s="40"/>
      <c r="K44" s="44"/>
      <c r="L44" s="41"/>
      <c r="M44" s="40"/>
    </row>
    <row r="45" spans="1:13" ht="17.25" x14ac:dyDescent="0.35">
      <c r="A45" s="106"/>
      <c r="C45" s="39" t="s">
        <v>90</v>
      </c>
      <c r="D45" s="110">
        <f>2*D41</f>
        <v>8296.2962962962974</v>
      </c>
      <c r="E45" s="43">
        <v>0.3</v>
      </c>
      <c r="F45" s="43"/>
      <c r="G45" s="43">
        <v>0.39</v>
      </c>
      <c r="H45" s="38">
        <f>D45*E45*G45</f>
        <v>970.66666666666674</v>
      </c>
      <c r="I45" s="40"/>
      <c r="J45" s="40"/>
      <c r="K45" s="44"/>
      <c r="L45" s="41"/>
      <c r="M45" s="40"/>
    </row>
    <row r="46" spans="1:13" ht="33" x14ac:dyDescent="0.35">
      <c r="A46" s="106"/>
      <c r="B46" s="70"/>
      <c r="C46" s="67" t="s">
        <v>77</v>
      </c>
      <c r="D46" s="110">
        <f>4*1600/4.5</f>
        <v>1422.2222222222222</v>
      </c>
      <c r="E46" s="43">
        <v>3.5</v>
      </c>
      <c r="F46" s="43"/>
      <c r="G46" s="43">
        <v>0.62</v>
      </c>
      <c r="H46" s="38">
        <f>D46*E46*G46</f>
        <v>3086.2222222222222</v>
      </c>
      <c r="I46" s="40"/>
      <c r="J46" s="40"/>
      <c r="K46" s="44"/>
      <c r="L46" s="41"/>
      <c r="M46" s="40"/>
    </row>
    <row r="47" spans="1:13" ht="17.25" x14ac:dyDescent="0.35">
      <c r="A47" s="106"/>
      <c r="B47" s="70"/>
      <c r="C47" s="108"/>
      <c r="D47" s="43"/>
      <c r="E47" s="43"/>
      <c r="F47" s="43"/>
      <c r="G47" s="43"/>
      <c r="H47" s="40">
        <f>SUM(H45:H46)</f>
        <v>4056.8888888888887</v>
      </c>
      <c r="I47" s="111" t="s">
        <v>79</v>
      </c>
      <c r="J47" s="40"/>
      <c r="K47" s="44"/>
      <c r="L47" s="41"/>
      <c r="M47" s="40"/>
    </row>
    <row r="48" spans="1:13" ht="17.25" x14ac:dyDescent="0.35">
      <c r="A48" s="106"/>
      <c r="B48" s="70"/>
      <c r="C48" s="108"/>
      <c r="D48" s="43"/>
      <c r="E48" s="43"/>
      <c r="F48" s="43"/>
      <c r="G48" s="43"/>
      <c r="H48" s="40">
        <f>H47/1000</f>
        <v>4.0568888888888885</v>
      </c>
      <c r="I48" s="40">
        <v>52800</v>
      </c>
      <c r="J48" s="40">
        <f>I48*90%</f>
        <v>47520</v>
      </c>
      <c r="K48" s="44" t="str">
        <f>K42</f>
        <v>MT</v>
      </c>
      <c r="L48" s="41">
        <f>J48*H48</f>
        <v>192783.35999999999</v>
      </c>
      <c r="M48" s="40"/>
    </row>
    <row r="49" spans="1:13" ht="17.25" x14ac:dyDescent="0.35">
      <c r="A49" s="123" t="s">
        <v>200</v>
      </c>
      <c r="B49" s="124"/>
      <c r="C49" s="124"/>
      <c r="D49" s="124"/>
      <c r="E49" s="124"/>
      <c r="F49" s="124"/>
      <c r="G49" s="124"/>
      <c r="H49" s="124"/>
      <c r="I49" s="124"/>
      <c r="J49" s="124"/>
      <c r="K49" s="125"/>
      <c r="L49" s="79">
        <f>SUM(L7:L48)</f>
        <v>16912739.640000001</v>
      </c>
      <c r="M49" s="38"/>
    </row>
  </sheetData>
  <mergeCells count="3">
    <mergeCell ref="A1:L1"/>
    <mergeCell ref="A2:L2"/>
    <mergeCell ref="A49:K49"/>
  </mergeCells>
  <pageMargins left="0.7" right="0.7" top="0.75" bottom="0.75" header="0.3" footer="0.3"/>
  <pageSetup paperSize="9"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sqref="A1:XFD3"/>
    </sheetView>
  </sheetViews>
  <sheetFormatPr defaultRowHeight="16.5" x14ac:dyDescent="0.3"/>
  <cols>
    <col min="1" max="1" width="6.7109375" style="22" customWidth="1"/>
    <col min="2" max="2" width="8.7109375" style="22" customWidth="1"/>
    <col min="3" max="3" width="44.7109375" style="22" customWidth="1"/>
    <col min="4" max="4" width="9.140625" style="22" customWidth="1"/>
    <col min="5" max="5" width="8.5703125" style="22" bestFit="1" customWidth="1"/>
    <col min="6" max="7" width="9.140625" style="22" customWidth="1"/>
    <col min="8" max="8" width="11.28515625" style="22" customWidth="1"/>
    <col min="9" max="11" width="9.140625" style="22" customWidth="1"/>
    <col min="12" max="12" width="16.85546875" style="22" bestFit="1" customWidth="1"/>
    <col min="13" max="16384" width="9.140625" style="22"/>
  </cols>
  <sheetData>
    <row r="1" spans="1:13" s="182" customFormat="1" ht="21" x14ac:dyDescent="0.4">
      <c r="A1" s="179" t="s">
        <v>203</v>
      </c>
      <c r="B1" s="180"/>
      <c r="C1" s="180"/>
      <c r="D1" s="180"/>
      <c r="E1" s="180"/>
      <c r="F1" s="180"/>
      <c r="G1" s="180"/>
      <c r="H1" s="180"/>
      <c r="I1" s="180"/>
      <c r="J1" s="180"/>
      <c r="K1" s="180"/>
      <c r="L1" s="180"/>
      <c r="M1" s="181"/>
    </row>
    <row r="3" spans="1:13" ht="17.25" x14ac:dyDescent="0.3">
      <c r="A3" s="121" t="s">
        <v>208</v>
      </c>
      <c r="B3" s="122"/>
      <c r="C3" s="122"/>
      <c r="D3" s="126"/>
      <c r="E3" s="126"/>
      <c r="F3" s="126"/>
      <c r="G3" s="126"/>
      <c r="H3" s="126"/>
      <c r="I3" s="126"/>
      <c r="J3" s="126"/>
      <c r="K3" s="126"/>
      <c r="L3" s="127"/>
    </row>
    <row r="4" spans="1:13" ht="17.25" customHeight="1" x14ac:dyDescent="0.3">
      <c r="A4" s="128" t="s">
        <v>105</v>
      </c>
      <c r="B4" s="186" t="s">
        <v>106</v>
      </c>
      <c r="C4" s="187" t="s">
        <v>42</v>
      </c>
      <c r="D4" s="188" t="s">
        <v>107</v>
      </c>
      <c r="E4" s="189"/>
      <c r="F4" s="189"/>
      <c r="G4" s="189"/>
      <c r="H4" s="190"/>
      <c r="I4" s="191" t="s">
        <v>47</v>
      </c>
      <c r="J4" s="191"/>
      <c r="K4" s="191" t="s">
        <v>11</v>
      </c>
      <c r="L4" s="191" t="s">
        <v>108</v>
      </c>
    </row>
    <row r="5" spans="1:13" ht="115.5" x14ac:dyDescent="0.3">
      <c r="A5" s="129" t="s">
        <v>64</v>
      </c>
      <c r="B5" s="130" t="s">
        <v>109</v>
      </c>
      <c r="C5" s="131" t="s">
        <v>110</v>
      </c>
      <c r="D5" s="132"/>
      <c r="E5" s="132"/>
      <c r="F5" s="132"/>
      <c r="G5" s="132"/>
      <c r="H5" s="132"/>
      <c r="I5" s="132"/>
      <c r="J5" s="132"/>
      <c r="K5" s="133"/>
      <c r="L5" s="132"/>
    </row>
    <row r="6" spans="1:13" ht="17.25" x14ac:dyDescent="0.35">
      <c r="A6" s="129"/>
      <c r="B6" s="130" t="s">
        <v>111</v>
      </c>
      <c r="C6" s="134" t="s">
        <v>209</v>
      </c>
      <c r="D6" s="135">
        <v>1</v>
      </c>
      <c r="E6" s="135">
        <v>1600</v>
      </c>
      <c r="F6" s="135">
        <v>1.4</v>
      </c>
      <c r="G6" s="135">
        <v>1</v>
      </c>
      <c r="H6" s="132">
        <f>G6*F6*E6*D6</f>
        <v>2240</v>
      </c>
      <c r="I6" s="136"/>
      <c r="J6" s="136"/>
      <c r="K6" s="72"/>
      <c r="L6" s="137"/>
    </row>
    <row r="7" spans="1:13" ht="17.25" x14ac:dyDescent="0.35">
      <c r="A7" s="129"/>
      <c r="B7" s="129"/>
      <c r="C7" s="138" t="s">
        <v>56</v>
      </c>
      <c r="D7" s="132"/>
      <c r="E7" s="132"/>
      <c r="F7" s="132"/>
      <c r="G7" s="132"/>
      <c r="H7" s="137">
        <f>SUM(H6:H6)</f>
        <v>2240</v>
      </c>
      <c r="I7" s="136">
        <v>202</v>
      </c>
      <c r="J7" s="136">
        <f>I7*0.9</f>
        <v>181.8</v>
      </c>
      <c r="K7" s="72" t="s">
        <v>18</v>
      </c>
      <c r="L7" s="137">
        <f>J7*H7</f>
        <v>407232</v>
      </c>
    </row>
    <row r="8" spans="1:13" ht="66.75" x14ac:dyDescent="0.3">
      <c r="A8" s="82" t="s">
        <v>65</v>
      </c>
      <c r="B8" s="139" t="s">
        <v>112</v>
      </c>
      <c r="C8" s="131" t="s">
        <v>205</v>
      </c>
      <c r="D8" s="132"/>
      <c r="E8" s="132"/>
      <c r="F8" s="132"/>
      <c r="G8" s="132"/>
      <c r="H8" s="132"/>
      <c r="I8" s="132"/>
      <c r="J8" s="132"/>
      <c r="K8" s="133"/>
      <c r="L8" s="132"/>
    </row>
    <row r="9" spans="1:13" ht="17.25" x14ac:dyDescent="0.35">
      <c r="A9" s="140"/>
      <c r="B9" s="140" t="s">
        <v>113</v>
      </c>
      <c r="C9" s="134" t="s">
        <v>114</v>
      </c>
      <c r="D9" s="141">
        <v>1</v>
      </c>
      <c r="E9" s="135">
        <f>E6</f>
        <v>1600</v>
      </c>
      <c r="F9" s="141">
        <f>F6</f>
        <v>1.4</v>
      </c>
      <c r="G9" s="142">
        <v>0.1</v>
      </c>
      <c r="H9" s="137">
        <f>G9*F9*E9*D9</f>
        <v>223.99999999999997</v>
      </c>
      <c r="I9" s="143"/>
      <c r="J9" s="143"/>
      <c r="K9" s="72"/>
      <c r="L9" s="137"/>
    </row>
    <row r="10" spans="1:13" ht="17.25" x14ac:dyDescent="0.35">
      <c r="A10" s="140"/>
      <c r="B10" s="140"/>
      <c r="C10" s="138" t="s">
        <v>56</v>
      </c>
      <c r="D10" s="132"/>
      <c r="E10" s="132"/>
      <c r="F10" s="132"/>
      <c r="G10" s="132"/>
      <c r="H10" s="137">
        <f>SUM(H9:H9)</f>
        <v>223.99999999999997</v>
      </c>
      <c r="I10" s="143">
        <v>628</v>
      </c>
      <c r="J10" s="136">
        <f>I10*0.9</f>
        <v>565.20000000000005</v>
      </c>
      <c r="K10" s="72" t="s">
        <v>18</v>
      </c>
      <c r="L10" s="137">
        <f>J10*H10</f>
        <v>126604.79999999999</v>
      </c>
    </row>
    <row r="11" spans="1:13" ht="17.25" x14ac:dyDescent="0.35">
      <c r="A11" s="140"/>
      <c r="B11" s="140"/>
      <c r="C11" s="134"/>
      <c r="D11" s="132"/>
      <c r="E11" s="132"/>
      <c r="F11" s="132"/>
      <c r="G11" s="132"/>
      <c r="H11" s="137"/>
      <c r="I11" s="143"/>
      <c r="J11" s="143"/>
      <c r="K11" s="72"/>
      <c r="L11" s="137"/>
    </row>
    <row r="12" spans="1:13" ht="34.5" x14ac:dyDescent="0.3">
      <c r="A12" s="129" t="s">
        <v>66</v>
      </c>
      <c r="B12" s="130" t="s">
        <v>115</v>
      </c>
      <c r="C12" s="144" t="s">
        <v>168</v>
      </c>
      <c r="D12" s="145"/>
      <c r="E12" s="145"/>
      <c r="F12" s="146"/>
      <c r="G12" s="146"/>
      <c r="H12" s="145"/>
      <c r="I12" s="147"/>
      <c r="J12" s="147"/>
      <c r="K12" s="147"/>
      <c r="L12" s="135"/>
    </row>
    <row r="13" spans="1:13" ht="51" x14ac:dyDescent="0.3">
      <c r="A13" s="129"/>
      <c r="B13" s="130"/>
      <c r="C13" s="148" t="s">
        <v>206</v>
      </c>
      <c r="D13" s="146"/>
      <c r="E13" s="146"/>
      <c r="F13" s="146"/>
      <c r="G13" s="146"/>
      <c r="H13" s="145"/>
      <c r="I13" s="147"/>
      <c r="J13" s="147"/>
      <c r="K13" s="147"/>
      <c r="L13" s="135"/>
    </row>
    <row r="14" spans="1:13" ht="34.5" x14ac:dyDescent="0.3">
      <c r="A14" s="129"/>
      <c r="B14" s="130"/>
      <c r="C14" s="149" t="s">
        <v>167</v>
      </c>
      <c r="D14" s="146"/>
      <c r="E14" s="146"/>
      <c r="F14" s="146"/>
      <c r="G14" s="146"/>
      <c r="H14" s="145"/>
      <c r="I14" s="147"/>
      <c r="J14" s="147"/>
      <c r="K14" s="147"/>
      <c r="L14" s="135"/>
    </row>
    <row r="15" spans="1:13" ht="17.25" x14ac:dyDescent="0.35">
      <c r="A15" s="129"/>
      <c r="B15" s="130"/>
      <c r="C15" s="148" t="s">
        <v>116</v>
      </c>
      <c r="D15" s="146">
        <v>1</v>
      </c>
      <c r="E15" s="135">
        <f>E9</f>
        <v>1600</v>
      </c>
      <c r="F15" s="146">
        <f>F9</f>
        <v>1.4</v>
      </c>
      <c r="G15" s="146">
        <v>0.1</v>
      </c>
      <c r="H15" s="145">
        <f>G15*F15*E15*D15</f>
        <v>223.99999999999997</v>
      </c>
      <c r="I15" s="147"/>
      <c r="J15" s="147"/>
      <c r="K15" s="135"/>
      <c r="L15" s="137"/>
    </row>
    <row r="16" spans="1:13" ht="17.25" x14ac:dyDescent="0.35">
      <c r="A16" s="129"/>
      <c r="B16" s="130"/>
      <c r="C16" s="149" t="s">
        <v>56</v>
      </c>
      <c r="D16" s="146"/>
      <c r="E16" s="146"/>
      <c r="F16" s="146"/>
      <c r="G16" s="146"/>
      <c r="H16" s="150">
        <f>SUM(H15:H15)</f>
        <v>223.99999999999997</v>
      </c>
      <c r="I16" s="72">
        <v>4154</v>
      </c>
      <c r="J16" s="136">
        <f>I16*0.9</f>
        <v>3738.6</v>
      </c>
      <c r="K16" s="136" t="s">
        <v>18</v>
      </c>
      <c r="L16" s="137">
        <f>J16*H16</f>
        <v>837446.39999999991</v>
      </c>
    </row>
    <row r="17" spans="1:12" ht="17.25" x14ac:dyDescent="0.35">
      <c r="A17" s="140"/>
      <c r="B17" s="140"/>
      <c r="C17" s="134"/>
      <c r="D17" s="132"/>
      <c r="E17" s="132"/>
      <c r="F17" s="132"/>
      <c r="G17" s="132"/>
      <c r="H17" s="137"/>
      <c r="I17" s="143"/>
      <c r="J17" s="143"/>
      <c r="K17" s="72"/>
      <c r="L17" s="137"/>
    </row>
    <row r="18" spans="1:12" ht="83.25" x14ac:dyDescent="0.3">
      <c r="A18" s="129" t="s">
        <v>117</v>
      </c>
      <c r="B18" s="130" t="s">
        <v>118</v>
      </c>
      <c r="C18" s="131" t="s">
        <v>207</v>
      </c>
      <c r="D18" s="132"/>
      <c r="E18" s="132"/>
      <c r="F18" s="132"/>
      <c r="G18" s="132"/>
      <c r="H18" s="132"/>
      <c r="I18" s="132"/>
      <c r="J18" s="132"/>
      <c r="K18" s="133"/>
      <c r="L18" s="132"/>
    </row>
    <row r="19" spans="1:12" ht="49.5" x14ac:dyDescent="0.3">
      <c r="A19" s="140"/>
      <c r="B19" s="140"/>
      <c r="C19" s="131" t="s">
        <v>119</v>
      </c>
      <c r="D19" s="132"/>
      <c r="E19" s="132"/>
      <c r="F19" s="132"/>
      <c r="G19" s="132"/>
      <c r="H19" s="132"/>
      <c r="I19" s="132"/>
      <c r="J19" s="132"/>
      <c r="K19" s="133"/>
      <c r="L19" s="132"/>
    </row>
    <row r="20" spans="1:12" ht="17.25" x14ac:dyDescent="0.3">
      <c r="A20" s="140"/>
      <c r="B20" s="140"/>
      <c r="C20" s="151" t="s">
        <v>120</v>
      </c>
      <c r="D20" s="132"/>
      <c r="E20" s="132"/>
      <c r="F20" s="132"/>
      <c r="G20" s="132"/>
      <c r="H20" s="132"/>
      <c r="I20" s="132"/>
      <c r="J20" s="132"/>
      <c r="K20" s="133"/>
      <c r="L20" s="132"/>
    </row>
    <row r="21" spans="1:12" ht="17.25" x14ac:dyDescent="0.3">
      <c r="A21" s="140"/>
      <c r="B21" s="140"/>
      <c r="C21" s="152" t="s">
        <v>142</v>
      </c>
      <c r="D21" s="141">
        <v>1</v>
      </c>
      <c r="E21" s="135">
        <f>E15</f>
        <v>1600</v>
      </c>
      <c r="F21" s="141">
        <v>1.2</v>
      </c>
      <c r="G21" s="141">
        <v>0.15</v>
      </c>
      <c r="H21" s="141">
        <f>G21*F21*E21*D21</f>
        <v>288</v>
      </c>
      <c r="I21" s="141"/>
      <c r="J21" s="141"/>
      <c r="K21" s="141"/>
      <c r="L21" s="141"/>
    </row>
    <row r="22" spans="1:12" ht="17.25" x14ac:dyDescent="0.3">
      <c r="A22" s="140"/>
      <c r="B22" s="140"/>
      <c r="C22" s="134" t="s">
        <v>143</v>
      </c>
      <c r="D22" s="141">
        <v>2</v>
      </c>
      <c r="E22" s="135">
        <f>E21</f>
        <v>1600</v>
      </c>
      <c r="F22" s="141">
        <v>0.15</v>
      </c>
      <c r="G22" s="141">
        <v>0.75</v>
      </c>
      <c r="H22" s="141">
        <f>G22*F22*E22*D22</f>
        <v>359.99999999999994</v>
      </c>
      <c r="I22" s="141"/>
      <c r="J22" s="141"/>
      <c r="K22" s="141"/>
      <c r="L22" s="141"/>
    </row>
    <row r="23" spans="1:12" ht="17.25" x14ac:dyDescent="0.35">
      <c r="A23" s="140"/>
      <c r="B23" s="140"/>
      <c r="C23" s="153" t="s">
        <v>56</v>
      </c>
      <c r="D23" s="137"/>
      <c r="E23" s="137"/>
      <c r="F23" s="137"/>
      <c r="G23" s="137"/>
      <c r="H23" s="137">
        <f>SUM(H21:H22)</f>
        <v>648</v>
      </c>
      <c r="I23" s="137">
        <v>4728</v>
      </c>
      <c r="J23" s="136">
        <f>I23*0.9</f>
        <v>4255.2</v>
      </c>
      <c r="K23" s="154" t="s">
        <v>18</v>
      </c>
      <c r="L23" s="137">
        <f>J23*H23</f>
        <v>2757369.6</v>
      </c>
    </row>
    <row r="24" spans="1:12" ht="17.25" x14ac:dyDescent="0.35">
      <c r="A24" s="140"/>
      <c r="B24" s="140"/>
      <c r="C24" s="153"/>
      <c r="D24" s="137"/>
      <c r="E24" s="137"/>
      <c r="F24" s="137"/>
      <c r="G24" s="137"/>
      <c r="H24" s="137"/>
      <c r="I24" s="137"/>
      <c r="J24" s="137"/>
      <c r="K24" s="154"/>
      <c r="L24" s="137"/>
    </row>
    <row r="25" spans="1:12" ht="198" x14ac:dyDescent="0.3">
      <c r="A25" s="155">
        <v>5</v>
      </c>
      <c r="B25" s="129" t="s">
        <v>121</v>
      </c>
      <c r="C25" s="109" t="s">
        <v>122</v>
      </c>
      <c r="D25" s="145"/>
      <c r="E25" s="145"/>
      <c r="F25" s="145"/>
      <c r="G25" s="145"/>
      <c r="H25" s="145"/>
      <c r="I25" s="135"/>
      <c r="J25" s="135"/>
      <c r="K25" s="147"/>
      <c r="L25" s="135"/>
    </row>
    <row r="26" spans="1:12" ht="17.25" x14ac:dyDescent="0.3">
      <c r="A26" s="155"/>
      <c r="B26" s="129"/>
      <c r="C26" s="156" t="s">
        <v>123</v>
      </c>
      <c r="D26" s="145"/>
      <c r="E26" s="145"/>
      <c r="F26" s="145"/>
      <c r="G26" s="145"/>
      <c r="H26" s="145"/>
      <c r="I26" s="135"/>
      <c r="J26" s="135"/>
      <c r="K26" s="147"/>
      <c r="L26" s="135"/>
    </row>
    <row r="27" spans="1:12" ht="17.25" x14ac:dyDescent="0.3">
      <c r="A27" s="155"/>
      <c r="B27" s="129"/>
      <c r="C27" s="109" t="s">
        <v>124</v>
      </c>
      <c r="D27" s="6">
        <v>1</v>
      </c>
      <c r="E27" s="135">
        <f>E22</f>
        <v>1600</v>
      </c>
      <c r="F27" s="6">
        <v>1.2</v>
      </c>
      <c r="G27" s="6">
        <v>0.15</v>
      </c>
      <c r="H27" s="141">
        <f>G27*F27*E27*D27</f>
        <v>288</v>
      </c>
      <c r="I27" s="135"/>
      <c r="J27" s="135"/>
      <c r="K27" s="147"/>
      <c r="L27" s="135"/>
    </row>
    <row r="28" spans="1:12" ht="17.25" x14ac:dyDescent="0.35">
      <c r="A28" s="155"/>
      <c r="B28" s="129"/>
      <c r="C28" s="144" t="s">
        <v>125</v>
      </c>
      <c r="D28" s="150"/>
      <c r="E28" s="150"/>
      <c r="F28" s="150"/>
      <c r="G28" s="150"/>
      <c r="H28" s="150">
        <f>SUM(H27:H27)</f>
        <v>288</v>
      </c>
      <c r="I28" s="136">
        <v>6524</v>
      </c>
      <c r="J28" s="136">
        <f>I28*0.9</f>
        <v>5871.6</v>
      </c>
      <c r="K28" s="72" t="s">
        <v>18</v>
      </c>
      <c r="L28" s="137">
        <f>J28*H28</f>
        <v>1691020.8</v>
      </c>
    </row>
    <row r="29" spans="1:12" ht="17.25" x14ac:dyDescent="0.35">
      <c r="A29" s="155"/>
      <c r="B29" s="129"/>
      <c r="C29" s="144"/>
      <c r="D29" s="150"/>
      <c r="E29" s="150"/>
      <c r="F29" s="150"/>
      <c r="G29" s="150"/>
      <c r="H29" s="150"/>
      <c r="I29" s="136"/>
      <c r="J29" s="136"/>
      <c r="K29" s="72"/>
      <c r="L29" s="136"/>
    </row>
    <row r="30" spans="1:12" ht="49.5" x14ac:dyDescent="0.3">
      <c r="A30" s="140">
        <v>6</v>
      </c>
      <c r="B30" s="140" t="s">
        <v>126</v>
      </c>
      <c r="C30" s="131" t="s">
        <v>127</v>
      </c>
      <c r="D30" s="132"/>
      <c r="E30" s="132"/>
      <c r="F30" s="132"/>
      <c r="G30" s="132"/>
      <c r="H30" s="132"/>
      <c r="I30" s="132"/>
      <c r="J30" s="132"/>
      <c r="K30" s="133"/>
      <c r="L30" s="132"/>
    </row>
    <row r="31" spans="1:12" ht="17.25" x14ac:dyDescent="0.3">
      <c r="A31" s="140"/>
      <c r="B31" s="140" t="s">
        <v>128</v>
      </c>
      <c r="C31" s="134" t="s">
        <v>129</v>
      </c>
      <c r="D31" s="132"/>
      <c r="E31" s="132"/>
      <c r="F31" s="132"/>
      <c r="G31" s="132"/>
      <c r="H31" s="132"/>
      <c r="I31" s="135"/>
      <c r="J31" s="135"/>
      <c r="K31" s="133"/>
      <c r="L31" s="132"/>
    </row>
    <row r="32" spans="1:12" ht="17.25" x14ac:dyDescent="0.35">
      <c r="A32" s="140"/>
      <c r="B32" s="140"/>
      <c r="C32" s="144" t="s">
        <v>130</v>
      </c>
      <c r="D32" s="150" t="s">
        <v>131</v>
      </c>
      <c r="E32" s="157"/>
      <c r="F32" s="158"/>
      <c r="G32" s="158"/>
      <c r="H32" s="135">
        <f>H23*(0.8%)*7850</f>
        <v>40694.400000000001</v>
      </c>
      <c r="I32" s="159"/>
      <c r="J32" s="159"/>
      <c r="K32" s="159"/>
      <c r="L32" s="160"/>
    </row>
    <row r="33" spans="1:12" ht="17.25" x14ac:dyDescent="0.35">
      <c r="A33" s="140"/>
      <c r="B33" s="161"/>
      <c r="C33" s="134" t="s">
        <v>130</v>
      </c>
      <c r="D33" s="162" t="s">
        <v>132</v>
      </c>
      <c r="E33" s="137"/>
      <c r="F33" s="137"/>
      <c r="G33" s="137"/>
      <c r="H33" s="135">
        <f>H28*(0.8%)*7850</f>
        <v>18086.400000000001</v>
      </c>
      <c r="I33" s="137"/>
      <c r="J33" s="137"/>
      <c r="K33" s="133"/>
      <c r="L33" s="132"/>
    </row>
    <row r="34" spans="1:12" ht="17.25" x14ac:dyDescent="0.35">
      <c r="A34" s="140"/>
      <c r="B34" s="161"/>
      <c r="C34" s="134"/>
      <c r="D34" s="132"/>
      <c r="E34" s="132"/>
      <c r="F34" s="132"/>
      <c r="G34" s="132"/>
      <c r="H34" s="137">
        <f>SUM(H32:H33)</f>
        <v>58780.800000000003</v>
      </c>
      <c r="I34" s="163">
        <v>60</v>
      </c>
      <c r="J34" s="136">
        <f>I34*0.9</f>
        <v>54</v>
      </c>
      <c r="K34" s="164" t="s">
        <v>79</v>
      </c>
      <c r="L34" s="137">
        <f>J34*H34</f>
        <v>3174163.2</v>
      </c>
    </row>
    <row r="35" spans="1:12" ht="34.5" x14ac:dyDescent="0.3">
      <c r="A35" s="129" t="s">
        <v>133</v>
      </c>
      <c r="B35" s="165" t="s">
        <v>134</v>
      </c>
      <c r="C35" s="144" t="s">
        <v>135</v>
      </c>
      <c r="D35" s="166"/>
      <c r="E35" s="166"/>
      <c r="F35" s="132"/>
      <c r="G35" s="132"/>
      <c r="H35" s="132"/>
      <c r="I35" s="159"/>
      <c r="J35" s="159"/>
      <c r="K35" s="159"/>
      <c r="L35" s="160"/>
    </row>
    <row r="36" spans="1:12" ht="66" x14ac:dyDescent="0.3">
      <c r="A36" s="129"/>
      <c r="B36" s="167"/>
      <c r="C36" s="148" t="s">
        <v>136</v>
      </c>
      <c r="D36" s="168"/>
      <c r="E36" s="168"/>
      <c r="F36" s="132"/>
      <c r="G36" s="132"/>
      <c r="H36" s="132"/>
      <c r="I36" s="132"/>
      <c r="J36" s="132"/>
      <c r="K36" s="133"/>
      <c r="L36" s="132"/>
    </row>
    <row r="37" spans="1:12" ht="33" x14ac:dyDescent="0.3">
      <c r="A37" s="140"/>
      <c r="B37" s="140" t="s">
        <v>137</v>
      </c>
      <c r="C37" s="131" t="s">
        <v>138</v>
      </c>
      <c r="D37" s="132"/>
      <c r="E37" s="132"/>
      <c r="F37" s="132"/>
      <c r="G37" s="132"/>
      <c r="H37" s="132"/>
      <c r="I37" s="132"/>
      <c r="J37" s="132"/>
      <c r="K37" s="133"/>
      <c r="L37" s="132"/>
    </row>
    <row r="38" spans="1:12" ht="17.25" x14ac:dyDescent="0.3">
      <c r="A38" s="140"/>
      <c r="B38" s="140"/>
      <c r="C38" s="151" t="s">
        <v>123</v>
      </c>
      <c r="D38" s="132"/>
      <c r="E38" s="132"/>
      <c r="F38" s="132"/>
      <c r="G38" s="132"/>
      <c r="H38" s="132"/>
      <c r="I38" s="132"/>
      <c r="J38" s="132"/>
      <c r="K38" s="133"/>
      <c r="L38" s="132"/>
    </row>
    <row r="39" spans="1:12" ht="17.25" x14ac:dyDescent="0.3">
      <c r="A39" s="140"/>
      <c r="B39" s="140"/>
      <c r="C39" s="109" t="s">
        <v>139</v>
      </c>
      <c r="D39" s="169">
        <v>2</v>
      </c>
      <c r="E39" s="169">
        <f>E21</f>
        <v>1600</v>
      </c>
      <c r="F39" s="169">
        <v>0.75</v>
      </c>
      <c r="G39" s="169"/>
      <c r="H39" s="135">
        <f>F39*E39*D39</f>
        <v>2400</v>
      </c>
      <c r="I39" s="170"/>
      <c r="J39" s="170"/>
      <c r="K39" s="147"/>
      <c r="L39" s="135"/>
    </row>
    <row r="40" spans="1:12" ht="17.25" x14ac:dyDescent="0.3">
      <c r="A40" s="140"/>
      <c r="B40" s="140"/>
      <c r="C40" s="109" t="s">
        <v>144</v>
      </c>
      <c r="D40" s="169">
        <v>2</v>
      </c>
      <c r="E40" s="169">
        <f>E39</f>
        <v>1600</v>
      </c>
      <c r="F40" s="169">
        <v>0.9</v>
      </c>
      <c r="G40" s="169"/>
      <c r="H40" s="135">
        <f>F40*E40*D40</f>
        <v>2880</v>
      </c>
      <c r="I40" s="170"/>
      <c r="J40" s="170"/>
      <c r="K40" s="147"/>
      <c r="L40" s="135"/>
    </row>
    <row r="41" spans="1:12" ht="17.25" x14ac:dyDescent="0.35">
      <c r="A41" s="140"/>
      <c r="B41" s="140"/>
      <c r="C41" s="144" t="s">
        <v>56</v>
      </c>
      <c r="D41" s="163"/>
      <c r="E41" s="171"/>
      <c r="F41" s="163"/>
      <c r="G41" s="163"/>
      <c r="H41" s="172">
        <f>SUM(H39:H40)</f>
        <v>5280</v>
      </c>
      <c r="I41" s="136">
        <v>138</v>
      </c>
      <c r="J41" s="136">
        <f>I41*0.9</f>
        <v>124.2</v>
      </c>
      <c r="K41" s="164" t="s">
        <v>140</v>
      </c>
      <c r="L41" s="137">
        <f>J41*H41</f>
        <v>655776</v>
      </c>
    </row>
    <row r="42" spans="1:12" ht="18" thickBot="1" x14ac:dyDescent="0.4">
      <c r="A42" s="173"/>
      <c r="B42" s="174"/>
      <c r="C42" s="175" t="s">
        <v>141</v>
      </c>
      <c r="D42" s="176"/>
      <c r="E42" s="176"/>
      <c r="F42" s="176"/>
      <c r="G42" s="176"/>
      <c r="H42" s="176"/>
      <c r="I42" s="176"/>
      <c r="J42" s="176"/>
      <c r="K42" s="177"/>
      <c r="L42" s="178">
        <f>SUM(L5:L41)</f>
        <v>9649612.8000000007</v>
      </c>
    </row>
  </sheetData>
  <mergeCells count="2">
    <mergeCell ref="A1:M1"/>
    <mergeCell ref="A3:L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85" zoomScaleNormal="85" workbookViewId="0">
      <selection activeCell="J27" sqref="J27"/>
    </sheetView>
  </sheetViews>
  <sheetFormatPr defaultRowHeight="16.5" x14ac:dyDescent="0.3"/>
  <cols>
    <col min="1" max="1" width="7.42578125" style="204" customWidth="1"/>
    <col min="2" max="2" width="12.5703125" style="22" bestFit="1" customWidth="1"/>
    <col min="3" max="3" width="43.28515625" style="22" customWidth="1"/>
    <col min="4" max="4" width="8.42578125" style="22" customWidth="1"/>
    <col min="5" max="5" width="10.7109375" style="22" customWidth="1"/>
    <col min="6" max="6" width="10.28515625" style="22" customWidth="1"/>
    <col min="7" max="7" width="9.7109375" style="22" customWidth="1"/>
    <col min="8" max="8" width="10.28515625" style="22" customWidth="1"/>
    <col min="9" max="9" width="9.5703125" style="22" bestFit="1" customWidth="1"/>
    <col min="10" max="10" width="11.5703125" style="22" customWidth="1"/>
    <col min="11" max="11" width="8.5703125" style="22" customWidth="1"/>
    <col min="12" max="12" width="18" style="120" customWidth="1"/>
    <col min="13" max="13" width="12.5703125" style="22" hidden="1" customWidth="1"/>
    <col min="14" max="16384" width="9.140625" style="22"/>
  </cols>
  <sheetData>
    <row r="1" spans="1:13" s="182" customFormat="1" ht="21" x14ac:dyDescent="0.4">
      <c r="A1" s="179" t="s">
        <v>203</v>
      </c>
      <c r="B1" s="180"/>
      <c r="C1" s="180"/>
      <c r="D1" s="180"/>
      <c r="E1" s="180"/>
      <c r="F1" s="180"/>
      <c r="G1" s="180"/>
      <c r="H1" s="180"/>
      <c r="I1" s="180"/>
      <c r="J1" s="180"/>
      <c r="K1" s="180"/>
      <c r="L1" s="180"/>
      <c r="M1" s="181"/>
    </row>
    <row r="2" spans="1:13" ht="17.25" thickBot="1" x14ac:dyDescent="0.35">
      <c r="L2" s="22"/>
    </row>
    <row r="3" spans="1:13" ht="18.75" thickBot="1" x14ac:dyDescent="0.35">
      <c r="A3" s="19" t="s">
        <v>210</v>
      </c>
      <c r="B3" s="20"/>
      <c r="C3" s="20"/>
      <c r="D3" s="20"/>
      <c r="E3" s="20"/>
      <c r="F3" s="20"/>
      <c r="G3" s="20"/>
      <c r="H3" s="20"/>
      <c r="I3" s="20"/>
      <c r="J3" s="20"/>
      <c r="K3" s="20"/>
      <c r="L3" s="21"/>
    </row>
    <row r="4" spans="1:13" ht="69" x14ac:dyDescent="0.3">
      <c r="A4" s="205" t="s">
        <v>40</v>
      </c>
      <c r="B4" s="23" t="s">
        <v>41</v>
      </c>
      <c r="C4" s="23" t="s">
        <v>42</v>
      </c>
      <c r="D4" s="23" t="s">
        <v>7</v>
      </c>
      <c r="E4" s="23" t="s">
        <v>43</v>
      </c>
      <c r="F4" s="23" t="s">
        <v>44</v>
      </c>
      <c r="G4" s="23" t="s">
        <v>45</v>
      </c>
      <c r="H4" s="23" t="s">
        <v>46</v>
      </c>
      <c r="I4" s="23" t="s">
        <v>47</v>
      </c>
      <c r="J4" s="23" t="s">
        <v>48</v>
      </c>
      <c r="K4" s="24" t="s">
        <v>11</v>
      </c>
      <c r="L4" s="25" t="s">
        <v>49</v>
      </c>
    </row>
    <row r="5" spans="1:13" ht="17.25" x14ac:dyDescent="0.35">
      <c r="A5" s="206"/>
      <c r="B5" s="34"/>
      <c r="C5" s="112" t="s">
        <v>104</v>
      </c>
      <c r="D5" s="37"/>
      <c r="E5" s="37"/>
      <c r="F5" s="37"/>
      <c r="G5" s="37"/>
      <c r="H5" s="38"/>
      <c r="I5" s="38"/>
      <c r="J5" s="40"/>
      <c r="K5" s="37"/>
      <c r="L5" s="41"/>
      <c r="M5" s="32"/>
    </row>
    <row r="6" spans="1:13" ht="115.5" x14ac:dyDescent="0.35">
      <c r="A6" s="206" t="s">
        <v>64</v>
      </c>
      <c r="B6" s="66" t="s">
        <v>103</v>
      </c>
      <c r="C6" s="67" t="s">
        <v>102</v>
      </c>
      <c r="D6" s="37"/>
      <c r="E6" s="37"/>
      <c r="F6" s="37"/>
      <c r="G6" s="37"/>
      <c r="H6" s="38"/>
      <c r="I6" s="38"/>
      <c r="J6" s="40"/>
      <c r="K6" s="37"/>
      <c r="L6" s="41"/>
      <c r="M6" s="32"/>
    </row>
    <row r="7" spans="1:13" ht="33.75" x14ac:dyDescent="0.35">
      <c r="A7" s="206"/>
      <c r="B7" s="34"/>
      <c r="C7" s="39" t="s">
        <v>149</v>
      </c>
      <c r="D7" s="37">
        <v>1</v>
      </c>
      <c r="E7" s="37">
        <v>850</v>
      </c>
      <c r="F7" s="37">
        <v>1.3</v>
      </c>
      <c r="G7" s="37">
        <v>0.7</v>
      </c>
      <c r="H7" s="38">
        <f>G7*F7*E7*D7</f>
        <v>773.49999999999989</v>
      </c>
      <c r="I7" s="40">
        <v>129.1</v>
      </c>
      <c r="J7" s="40">
        <f>I7*90%</f>
        <v>116.19</v>
      </c>
      <c r="K7" s="44" t="s">
        <v>18</v>
      </c>
      <c r="L7" s="41">
        <f>J7*H7</f>
        <v>89872.964999999982</v>
      </c>
      <c r="M7" s="32"/>
    </row>
    <row r="8" spans="1:13" ht="33.75" x14ac:dyDescent="0.35">
      <c r="A8" s="206"/>
      <c r="B8" s="34"/>
      <c r="C8" s="39" t="s">
        <v>148</v>
      </c>
      <c r="D8" s="37">
        <v>1</v>
      </c>
      <c r="E8" s="37">
        <v>750</v>
      </c>
      <c r="F8" s="37">
        <v>7</v>
      </c>
      <c r="G8" s="37">
        <v>0.7</v>
      </c>
      <c r="H8" s="38">
        <f>G8*F8*E8*D8</f>
        <v>3674.9999999999995</v>
      </c>
      <c r="I8" s="40">
        <v>130.1</v>
      </c>
      <c r="J8" s="40">
        <f>I8*90%</f>
        <v>117.09</v>
      </c>
      <c r="K8" s="44" t="s">
        <v>18</v>
      </c>
      <c r="L8" s="41">
        <f>J8*H8</f>
        <v>430305.74999999994</v>
      </c>
      <c r="M8" s="32"/>
    </row>
    <row r="9" spans="1:13" ht="17.25" x14ac:dyDescent="0.35">
      <c r="A9" s="207"/>
      <c r="B9" s="192"/>
      <c r="C9" s="193"/>
      <c r="D9" s="194"/>
      <c r="E9" s="194"/>
      <c r="F9" s="194"/>
      <c r="G9" s="194"/>
      <c r="H9" s="195"/>
      <c r="I9" s="195"/>
      <c r="J9" s="195"/>
      <c r="K9" s="196"/>
      <c r="L9" s="197"/>
      <c r="M9" s="40"/>
    </row>
    <row r="10" spans="1:13" ht="34.5" x14ac:dyDescent="0.35">
      <c r="A10" s="208"/>
      <c r="B10" s="198"/>
      <c r="C10" s="199" t="s">
        <v>94</v>
      </c>
      <c r="D10" s="200"/>
      <c r="E10" s="200"/>
      <c r="F10" s="200"/>
      <c r="G10" s="200"/>
      <c r="H10" s="136"/>
      <c r="I10" s="136"/>
      <c r="J10" s="136"/>
      <c r="K10" s="72"/>
      <c r="L10" s="201"/>
      <c r="M10" s="40"/>
    </row>
    <row r="11" spans="1:13" ht="83.25" x14ac:dyDescent="0.35">
      <c r="A11" s="209">
        <v>2</v>
      </c>
      <c r="B11" s="66" t="s">
        <v>93</v>
      </c>
      <c r="C11" s="39" t="s">
        <v>92</v>
      </c>
      <c r="D11" s="43"/>
      <c r="E11" s="43"/>
      <c r="F11" s="43"/>
      <c r="G11" s="43"/>
      <c r="H11" s="40"/>
      <c r="I11" s="40"/>
      <c r="J11" s="40"/>
      <c r="K11" s="44"/>
      <c r="L11" s="41"/>
      <c r="M11" s="40"/>
    </row>
    <row r="12" spans="1:13" ht="17.25" x14ac:dyDescent="0.35">
      <c r="A12" s="209"/>
      <c r="B12" s="42"/>
      <c r="C12" s="39" t="s">
        <v>152</v>
      </c>
      <c r="D12" s="43">
        <v>2</v>
      </c>
      <c r="E12" s="43">
        <v>850</v>
      </c>
      <c r="F12" s="43"/>
      <c r="G12" s="43"/>
      <c r="H12" s="38">
        <f>D12*E12</f>
        <v>1700</v>
      </c>
      <c r="I12" s="40"/>
      <c r="J12" s="40"/>
      <c r="K12" s="44"/>
      <c r="L12" s="41"/>
      <c r="M12" s="40"/>
    </row>
    <row r="13" spans="1:13" ht="17.25" x14ac:dyDescent="0.35">
      <c r="A13" s="209"/>
      <c r="B13" s="42"/>
      <c r="C13" s="39" t="s">
        <v>153</v>
      </c>
      <c r="D13" s="43">
        <v>1</v>
      </c>
      <c r="E13" s="43">
        <v>750</v>
      </c>
      <c r="F13" s="43"/>
      <c r="G13" s="43"/>
      <c r="H13" s="38">
        <f>D13*E13</f>
        <v>750</v>
      </c>
      <c r="I13" s="40"/>
      <c r="J13" s="40"/>
      <c r="K13" s="44"/>
      <c r="L13" s="41"/>
      <c r="M13" s="40"/>
    </row>
    <row r="14" spans="1:13" ht="17.25" x14ac:dyDescent="0.35">
      <c r="A14" s="209"/>
      <c r="B14" s="42"/>
      <c r="C14" s="39"/>
      <c r="D14" s="43"/>
      <c r="E14" s="43"/>
      <c r="F14" s="43"/>
      <c r="G14" s="43"/>
      <c r="H14" s="40">
        <f>SUM(H12:H13)</f>
        <v>2450</v>
      </c>
      <c r="I14" s="40">
        <v>1049</v>
      </c>
      <c r="J14" s="40">
        <f>I14*90%</f>
        <v>944.1</v>
      </c>
      <c r="K14" s="44" t="s">
        <v>95</v>
      </c>
      <c r="L14" s="41">
        <f>J14*H14</f>
        <v>2313045</v>
      </c>
      <c r="M14" s="40"/>
    </row>
    <row r="15" spans="1:13" ht="69" x14ac:dyDescent="0.35">
      <c r="A15" s="209">
        <v>3</v>
      </c>
      <c r="B15" s="66" t="s">
        <v>147</v>
      </c>
      <c r="C15" s="67" t="s">
        <v>146</v>
      </c>
      <c r="D15" s="202"/>
      <c r="E15" s="202"/>
      <c r="F15" s="202"/>
      <c r="G15" s="202"/>
      <c r="H15" s="202"/>
      <c r="I15" s="202"/>
      <c r="J15" s="202"/>
      <c r="K15" s="202"/>
      <c r="L15" s="202"/>
      <c r="M15" s="40"/>
    </row>
    <row r="16" spans="1:13" ht="17.25" x14ac:dyDescent="0.35">
      <c r="A16" s="209"/>
      <c r="B16" s="42"/>
      <c r="C16" s="39" t="s">
        <v>150</v>
      </c>
      <c r="D16" s="43">
        <v>1</v>
      </c>
      <c r="E16" s="43">
        <v>850</v>
      </c>
      <c r="F16" s="43">
        <v>1.3</v>
      </c>
      <c r="G16" s="43">
        <v>0.2</v>
      </c>
      <c r="H16" s="40">
        <f>D16*E16*F16*G16</f>
        <v>221</v>
      </c>
      <c r="I16" s="40"/>
      <c r="J16" s="40"/>
      <c r="K16" s="44"/>
      <c r="L16" s="41"/>
      <c r="M16" s="40"/>
    </row>
    <row r="17" spans="1:13" ht="17.25" x14ac:dyDescent="0.35">
      <c r="A17" s="209"/>
      <c r="B17" s="42"/>
      <c r="C17" s="39" t="s">
        <v>151</v>
      </c>
      <c r="D17" s="43">
        <v>1</v>
      </c>
      <c r="E17" s="43">
        <v>750</v>
      </c>
      <c r="F17" s="43">
        <v>0.7</v>
      </c>
      <c r="G17" s="43">
        <v>0.2</v>
      </c>
      <c r="H17" s="40">
        <f>D17*E17*F17*G17</f>
        <v>105</v>
      </c>
      <c r="I17" s="40"/>
      <c r="J17" s="40"/>
      <c r="K17" s="44"/>
      <c r="L17" s="41"/>
      <c r="M17" s="40"/>
    </row>
    <row r="18" spans="1:13" ht="17.25" x14ac:dyDescent="0.35">
      <c r="A18" s="209"/>
      <c r="B18" s="42"/>
      <c r="C18" s="39"/>
      <c r="D18" s="43"/>
      <c r="E18" s="43"/>
      <c r="F18" s="43"/>
      <c r="G18" s="43"/>
      <c r="H18" s="40">
        <f>SUM(H16:H17)</f>
        <v>326</v>
      </c>
      <c r="I18" s="40">
        <v>625</v>
      </c>
      <c r="J18" s="40">
        <f>I18*90%</f>
        <v>562.5</v>
      </c>
      <c r="K18" s="44" t="s">
        <v>18</v>
      </c>
      <c r="L18" s="41">
        <f>J18*H18</f>
        <v>183375</v>
      </c>
      <c r="M18" s="40"/>
    </row>
    <row r="19" spans="1:13" ht="69" x14ac:dyDescent="0.35">
      <c r="A19" s="209">
        <v>4</v>
      </c>
      <c r="B19" s="66" t="s">
        <v>154</v>
      </c>
      <c r="C19" s="67" t="s">
        <v>155</v>
      </c>
      <c r="D19" s="43">
        <v>1</v>
      </c>
      <c r="E19" s="43">
        <v>1600</v>
      </c>
      <c r="F19" s="43">
        <v>1.3</v>
      </c>
      <c r="G19" s="43"/>
      <c r="H19" s="40">
        <f>D19*E19*F19</f>
        <v>2080</v>
      </c>
      <c r="I19" s="40">
        <v>783</v>
      </c>
      <c r="J19" s="40">
        <f>I19*90%</f>
        <v>704.7</v>
      </c>
      <c r="K19" s="44" t="s">
        <v>38</v>
      </c>
      <c r="L19" s="41">
        <f>J19*H19</f>
        <v>1465776</v>
      </c>
      <c r="M19" s="40"/>
    </row>
    <row r="20" spans="1:13" ht="346.5" x14ac:dyDescent="0.35">
      <c r="A20" s="209">
        <v>5</v>
      </c>
      <c r="B20" s="66" t="s">
        <v>160</v>
      </c>
      <c r="C20" s="67" t="s">
        <v>161</v>
      </c>
      <c r="D20" s="43"/>
      <c r="E20" s="43"/>
      <c r="F20" s="43"/>
      <c r="G20" s="43"/>
      <c r="H20" s="40"/>
      <c r="I20" s="40"/>
      <c r="J20" s="40"/>
      <c r="K20" s="44"/>
      <c r="L20" s="41"/>
      <c r="M20" s="40"/>
    </row>
    <row r="21" spans="1:13" ht="17.25" x14ac:dyDescent="0.35">
      <c r="A21" s="209"/>
      <c r="B21" s="66"/>
      <c r="C21" s="67" t="s">
        <v>165</v>
      </c>
      <c r="D21" s="43">
        <v>22</v>
      </c>
      <c r="E21" s="43"/>
      <c r="F21" s="43"/>
      <c r="G21" s="43"/>
      <c r="H21" s="40">
        <f>D21</f>
        <v>22</v>
      </c>
      <c r="I21" s="40">
        <v>19683</v>
      </c>
      <c r="J21" s="40">
        <f>I21*90%</f>
        <v>17714.7</v>
      </c>
      <c r="K21" s="44" t="s">
        <v>162</v>
      </c>
      <c r="L21" s="41">
        <f>J21*H21</f>
        <v>389723.4</v>
      </c>
      <c r="M21" s="40"/>
    </row>
    <row r="22" spans="1:13" ht="313.5" x14ac:dyDescent="0.35">
      <c r="A22" s="209">
        <v>6</v>
      </c>
      <c r="B22" s="66" t="s">
        <v>160</v>
      </c>
      <c r="C22" s="67" t="s">
        <v>163</v>
      </c>
      <c r="D22" s="43"/>
      <c r="E22" s="43"/>
      <c r="F22" s="43"/>
      <c r="G22" s="43"/>
      <c r="H22" s="40"/>
      <c r="I22" s="40"/>
      <c r="J22" s="40"/>
      <c r="K22" s="44"/>
      <c r="L22" s="41"/>
      <c r="M22" s="40"/>
    </row>
    <row r="23" spans="1:13" ht="17.25" x14ac:dyDescent="0.35">
      <c r="A23" s="209"/>
      <c r="B23" s="66"/>
      <c r="C23" s="67" t="s">
        <v>164</v>
      </c>
      <c r="D23" s="43">
        <v>16</v>
      </c>
      <c r="E23" s="43"/>
      <c r="F23" s="43"/>
      <c r="G23" s="43"/>
      <c r="H23" s="40">
        <f>D23</f>
        <v>16</v>
      </c>
      <c r="I23" s="40">
        <v>6931</v>
      </c>
      <c r="J23" s="40">
        <f>I23*90%</f>
        <v>6237.9000000000005</v>
      </c>
      <c r="K23" s="44" t="s">
        <v>162</v>
      </c>
      <c r="L23" s="41">
        <f>J23*H23</f>
        <v>99806.400000000009</v>
      </c>
      <c r="M23" s="40"/>
    </row>
    <row r="24" spans="1:13" ht="17.25" x14ac:dyDescent="0.35">
      <c r="A24" s="123" t="s">
        <v>200</v>
      </c>
      <c r="B24" s="124"/>
      <c r="C24" s="124"/>
      <c r="D24" s="124"/>
      <c r="E24" s="124"/>
      <c r="F24" s="124"/>
      <c r="G24" s="124"/>
      <c r="H24" s="124"/>
      <c r="I24" s="124"/>
      <c r="J24" s="124"/>
      <c r="K24" s="125"/>
      <c r="L24" s="197">
        <f>SUM(L5:L23)</f>
        <v>4971904.5150000006</v>
      </c>
      <c r="M24" s="40"/>
    </row>
  </sheetData>
  <mergeCells count="3">
    <mergeCell ref="A3:L3"/>
    <mergeCell ref="A1:M1"/>
    <mergeCell ref="A24:K24"/>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
  <sheetViews>
    <sheetView topLeftCell="A19" zoomScaleNormal="100" workbookViewId="0">
      <selection activeCell="H26" sqref="H26"/>
    </sheetView>
  </sheetViews>
  <sheetFormatPr defaultRowHeight="16.5" x14ac:dyDescent="0.3"/>
  <cols>
    <col min="1" max="1" width="9.85546875" style="214" bestFit="1" customWidth="1"/>
    <col min="2" max="2" width="13.28515625" style="214" customWidth="1"/>
    <col min="3" max="3" width="65.85546875" style="214" bestFit="1" customWidth="1"/>
    <col min="4" max="4" width="4" style="233" bestFit="1" customWidth="1"/>
    <col min="5" max="5" width="5.5703125" style="233" bestFit="1" customWidth="1"/>
    <col min="6" max="6" width="6.42578125" style="233" bestFit="1" customWidth="1"/>
    <col min="7" max="7" width="6" style="233" bestFit="1" customWidth="1"/>
    <col min="8" max="8" width="7.28515625" style="233" bestFit="1" customWidth="1"/>
    <col min="9" max="9" width="6.42578125" style="233" bestFit="1" customWidth="1"/>
    <col min="10" max="10" width="8.42578125" style="254" bestFit="1" customWidth="1"/>
    <col min="11" max="11" width="15" style="254" bestFit="1" customWidth="1"/>
    <col min="12" max="12" width="12.7109375" style="254" bestFit="1" customWidth="1"/>
    <col min="13" max="16384" width="9.140625" style="214"/>
  </cols>
  <sheetData>
    <row r="1" spans="1:12" s="182" customFormat="1" ht="21" x14ac:dyDescent="0.4">
      <c r="A1" s="179" t="s">
        <v>203</v>
      </c>
      <c r="B1" s="180"/>
      <c r="C1" s="180"/>
      <c r="D1" s="180"/>
      <c r="E1" s="180"/>
      <c r="F1" s="180"/>
      <c r="G1" s="180"/>
      <c r="H1" s="180"/>
      <c r="I1" s="180"/>
      <c r="J1" s="180"/>
      <c r="K1" s="180"/>
      <c r="L1" s="180"/>
    </row>
    <row r="2" spans="1:12" x14ac:dyDescent="0.3">
      <c r="A2" s="212"/>
      <c r="B2" s="213"/>
      <c r="C2" s="213"/>
      <c r="D2" s="234"/>
      <c r="E2" s="234"/>
      <c r="F2" s="234"/>
      <c r="G2" s="234"/>
      <c r="H2" s="234"/>
      <c r="I2" s="234"/>
      <c r="J2" s="245"/>
      <c r="K2" s="245"/>
      <c r="L2" s="245"/>
    </row>
    <row r="3" spans="1:12" ht="18" thickBot="1" x14ac:dyDescent="0.4">
      <c r="A3" s="229"/>
      <c r="B3" s="230"/>
      <c r="C3" s="231" t="s">
        <v>213</v>
      </c>
      <c r="D3" s="231"/>
      <c r="E3" s="231"/>
      <c r="F3" s="231"/>
      <c r="G3" s="231"/>
      <c r="H3" s="231"/>
      <c r="I3" s="231"/>
      <c r="J3" s="231"/>
      <c r="K3" s="246"/>
      <c r="L3" s="247"/>
    </row>
    <row r="4" spans="1:12" s="233" customFormat="1" ht="17.25" x14ac:dyDescent="0.35">
      <c r="A4" s="232" t="s">
        <v>4</v>
      </c>
      <c r="B4" s="215" t="s">
        <v>5</v>
      </c>
      <c r="C4" s="215" t="s">
        <v>6</v>
      </c>
      <c r="D4" s="235" t="s">
        <v>7</v>
      </c>
      <c r="E4" s="235" t="s">
        <v>8</v>
      </c>
      <c r="F4" s="235" t="s">
        <v>9</v>
      </c>
      <c r="G4" s="236" t="s">
        <v>10</v>
      </c>
      <c r="H4" s="235" t="s">
        <v>173</v>
      </c>
      <c r="I4" s="236" t="s">
        <v>11</v>
      </c>
      <c r="J4" s="248" t="s">
        <v>2</v>
      </c>
      <c r="K4" s="248" t="s">
        <v>214</v>
      </c>
      <c r="L4" s="248" t="s">
        <v>3</v>
      </c>
    </row>
    <row r="5" spans="1:12" ht="51.75" x14ac:dyDescent="0.3">
      <c r="A5" s="216">
        <v>2</v>
      </c>
      <c r="B5" s="217" t="s">
        <v>211</v>
      </c>
      <c r="C5" s="218" t="s">
        <v>212</v>
      </c>
      <c r="D5" s="237"/>
      <c r="E5" s="237"/>
      <c r="F5" s="237"/>
      <c r="G5" s="237"/>
      <c r="H5" s="237"/>
      <c r="I5" s="219"/>
      <c r="J5" s="239"/>
      <c r="K5" s="239"/>
      <c r="L5" s="249"/>
    </row>
    <row r="6" spans="1:12" ht="34.5" x14ac:dyDescent="0.35">
      <c r="A6" s="216">
        <v>3</v>
      </c>
      <c r="B6" s="217" t="s">
        <v>12</v>
      </c>
      <c r="C6" s="220"/>
      <c r="D6" s="237"/>
      <c r="E6" s="237">
        <v>1600</v>
      </c>
      <c r="F6" s="237">
        <v>0.9</v>
      </c>
      <c r="G6" s="237">
        <v>0.3</v>
      </c>
      <c r="H6" s="238">
        <f>E6*F6*G6</f>
        <v>432</v>
      </c>
      <c r="I6" s="210" t="s">
        <v>13</v>
      </c>
      <c r="J6" s="240">
        <v>184</v>
      </c>
      <c r="K6" s="240">
        <f>J6*0.9</f>
        <v>165.6</v>
      </c>
      <c r="L6" s="250">
        <f>K6*J6</f>
        <v>30470.399999999998</v>
      </c>
    </row>
    <row r="7" spans="1:12" ht="49.5" x14ac:dyDescent="0.3">
      <c r="A7" s="216"/>
      <c r="B7" s="217">
        <v>19.399999999999999</v>
      </c>
      <c r="C7" s="221" t="s">
        <v>14</v>
      </c>
      <c r="D7" s="237"/>
      <c r="E7" s="237"/>
      <c r="F7" s="237"/>
      <c r="G7" s="237"/>
      <c r="H7" s="237"/>
      <c r="I7" s="219"/>
      <c r="J7" s="239"/>
      <c r="K7" s="239"/>
      <c r="L7" s="249"/>
    </row>
    <row r="8" spans="1:12" ht="17.25" x14ac:dyDescent="0.35">
      <c r="A8" s="216">
        <v>4</v>
      </c>
      <c r="B8" s="217" t="s">
        <v>15</v>
      </c>
      <c r="C8" s="216" t="s">
        <v>16</v>
      </c>
      <c r="D8" s="237">
        <v>2</v>
      </c>
      <c r="E8" s="237">
        <f>E6</f>
        <v>1600</v>
      </c>
      <c r="F8" s="237">
        <f>F6</f>
        <v>0.9</v>
      </c>
      <c r="G8" s="239">
        <v>0.1</v>
      </c>
      <c r="H8" s="240">
        <f>D8*E8*F8*G8</f>
        <v>288</v>
      </c>
      <c r="I8" s="210" t="s">
        <v>13</v>
      </c>
      <c r="J8" s="240">
        <v>184</v>
      </c>
      <c r="K8" s="240">
        <f>J8*0.9</f>
        <v>165.6</v>
      </c>
      <c r="L8" s="250">
        <f>H8*J8</f>
        <v>52992</v>
      </c>
    </row>
    <row r="9" spans="1:12" ht="49.5" x14ac:dyDescent="0.35">
      <c r="A9" s="216">
        <v>7</v>
      </c>
      <c r="B9" s="217">
        <v>19.8</v>
      </c>
      <c r="C9" s="220" t="s">
        <v>17</v>
      </c>
      <c r="D9" s="219">
        <v>2</v>
      </c>
      <c r="E9" s="219">
        <f>E8</f>
        <v>1600</v>
      </c>
      <c r="F9" s="219">
        <f>F8</f>
        <v>0.9</v>
      </c>
      <c r="G9" s="219">
        <v>0.1</v>
      </c>
      <c r="H9" s="241">
        <f>D9*E9*F9*G9</f>
        <v>288</v>
      </c>
      <c r="I9" s="210" t="s">
        <v>18</v>
      </c>
      <c r="J9" s="241">
        <v>15</v>
      </c>
      <c r="K9" s="240">
        <f>J9*0.9</f>
        <v>13.5</v>
      </c>
      <c r="L9" s="251">
        <f>H9*J9</f>
        <v>4320</v>
      </c>
    </row>
    <row r="10" spans="1:12" ht="49.5" x14ac:dyDescent="0.35">
      <c r="A10" s="216">
        <v>8</v>
      </c>
      <c r="B10" s="217">
        <v>19.899999999999999</v>
      </c>
      <c r="C10" s="220" t="s">
        <v>19</v>
      </c>
      <c r="D10" s="219"/>
      <c r="E10" s="219"/>
      <c r="F10" s="219"/>
      <c r="G10" s="219"/>
      <c r="H10" s="241">
        <f>H9</f>
        <v>288</v>
      </c>
      <c r="I10" s="210" t="s">
        <v>18</v>
      </c>
      <c r="J10" s="241">
        <v>102</v>
      </c>
      <c r="K10" s="240">
        <f>J10*0.9</f>
        <v>91.8</v>
      </c>
      <c r="L10" s="251">
        <f>H10*J10</f>
        <v>29376</v>
      </c>
    </row>
    <row r="11" spans="1:12" ht="17.25" x14ac:dyDescent="0.35">
      <c r="A11" s="216"/>
      <c r="B11" s="217"/>
      <c r="C11" s="222" t="s">
        <v>20</v>
      </c>
      <c r="D11" s="237"/>
      <c r="E11" s="237"/>
      <c r="F11" s="237"/>
      <c r="G11" s="237"/>
      <c r="H11" s="237"/>
      <c r="I11" s="219"/>
      <c r="J11" s="239"/>
      <c r="K11" s="239"/>
      <c r="L11" s="249"/>
    </row>
    <row r="12" spans="1:12" ht="181.5" x14ac:dyDescent="0.3">
      <c r="A12" s="216">
        <v>11</v>
      </c>
      <c r="B12" s="217">
        <v>19.13</v>
      </c>
      <c r="C12" s="223" t="s">
        <v>21</v>
      </c>
      <c r="D12" s="237"/>
      <c r="E12" s="237"/>
      <c r="F12" s="237"/>
      <c r="G12" s="237"/>
      <c r="H12" s="237"/>
      <c r="I12" s="219"/>
      <c r="J12" s="239"/>
      <c r="K12" s="239"/>
      <c r="L12" s="249"/>
    </row>
    <row r="13" spans="1:12" ht="17.25" x14ac:dyDescent="0.35">
      <c r="A13" s="216"/>
      <c r="B13" s="217"/>
      <c r="C13" s="223"/>
      <c r="D13" s="237">
        <v>1</v>
      </c>
      <c r="E13" s="237">
        <f>E9</f>
        <v>1600</v>
      </c>
      <c r="F13" s="237">
        <f>F9</f>
        <v>0.9</v>
      </c>
      <c r="G13" s="237">
        <f>G9</f>
        <v>0.1</v>
      </c>
      <c r="H13" s="240">
        <f>D13*E13*F13*G13</f>
        <v>144</v>
      </c>
      <c r="I13" s="210" t="s">
        <v>13</v>
      </c>
      <c r="J13" s="240">
        <v>62</v>
      </c>
      <c r="K13" s="240">
        <f>J13*0.9</f>
        <v>55.800000000000004</v>
      </c>
      <c r="L13" s="250">
        <f>H13*J13</f>
        <v>8928</v>
      </c>
    </row>
    <row r="14" spans="1:12" ht="17.25" x14ac:dyDescent="0.35">
      <c r="A14" s="216">
        <v>13</v>
      </c>
      <c r="B14" s="217" t="s">
        <v>23</v>
      </c>
      <c r="C14" s="211" t="s">
        <v>24</v>
      </c>
      <c r="D14" s="237"/>
      <c r="E14" s="237"/>
      <c r="F14" s="237"/>
      <c r="G14" s="237"/>
      <c r="H14" s="242">
        <v>1000</v>
      </c>
      <c r="I14" s="210" t="s">
        <v>22</v>
      </c>
      <c r="J14" s="240">
        <v>24</v>
      </c>
      <c r="K14" s="240">
        <f>J14*0.9</f>
        <v>21.6</v>
      </c>
      <c r="L14" s="250">
        <f>H14*J14</f>
        <v>24000</v>
      </c>
    </row>
    <row r="15" spans="1:12" ht="17.25" x14ac:dyDescent="0.35">
      <c r="A15" s="224"/>
      <c r="B15" s="217"/>
      <c r="C15" s="225" t="s">
        <v>25</v>
      </c>
      <c r="D15" s="243"/>
      <c r="E15" s="243"/>
      <c r="F15" s="243"/>
      <c r="G15" s="243"/>
      <c r="H15" s="244"/>
      <c r="I15" s="226"/>
      <c r="J15" s="252"/>
      <c r="K15" s="252"/>
      <c r="L15" s="253"/>
    </row>
    <row r="16" spans="1:12" ht="17.25" x14ac:dyDescent="0.35">
      <c r="A16" s="224"/>
      <c r="B16" s="217" t="s">
        <v>26</v>
      </c>
      <c r="C16" s="227" t="s">
        <v>27</v>
      </c>
      <c r="D16" s="243"/>
      <c r="E16" s="243"/>
      <c r="F16" s="243"/>
      <c r="G16" s="243"/>
      <c r="H16" s="244"/>
      <c r="I16" s="226"/>
      <c r="J16" s="252"/>
      <c r="K16" s="252"/>
      <c r="L16" s="253"/>
    </row>
    <row r="17" spans="1:12" ht="66.75" x14ac:dyDescent="0.35">
      <c r="A17" s="216">
        <v>15</v>
      </c>
      <c r="B17" s="217" t="s">
        <v>28</v>
      </c>
      <c r="C17" s="221" t="s">
        <v>29</v>
      </c>
      <c r="D17" s="237"/>
      <c r="E17" s="237"/>
      <c r="F17" s="237"/>
      <c r="G17" s="237"/>
      <c r="H17" s="222">
        <v>120</v>
      </c>
      <c r="I17" s="210" t="s">
        <v>22</v>
      </c>
      <c r="J17" s="240">
        <v>50</v>
      </c>
      <c r="K17" s="240"/>
      <c r="L17" s="250">
        <f t="shared" ref="L17:L21" si="0">H17*J17</f>
        <v>6000</v>
      </c>
    </row>
    <row r="18" spans="1:12" ht="49.5" x14ac:dyDescent="0.35">
      <c r="A18" s="228">
        <v>16</v>
      </c>
      <c r="B18" s="217" t="s">
        <v>30</v>
      </c>
      <c r="C18" s="220" t="s">
        <v>31</v>
      </c>
      <c r="D18" s="237"/>
      <c r="E18" s="237"/>
      <c r="F18" s="237"/>
      <c r="G18" s="237"/>
      <c r="H18" s="222">
        <v>300</v>
      </c>
      <c r="I18" s="210" t="s">
        <v>22</v>
      </c>
      <c r="J18" s="240">
        <v>15</v>
      </c>
      <c r="K18" s="240"/>
      <c r="L18" s="250">
        <f t="shared" si="0"/>
        <v>4500</v>
      </c>
    </row>
    <row r="19" spans="1:12" ht="86.25" x14ac:dyDescent="0.35">
      <c r="A19" s="216">
        <v>17</v>
      </c>
      <c r="B19" s="217" t="s">
        <v>32</v>
      </c>
      <c r="C19" s="220" t="s">
        <v>33</v>
      </c>
      <c r="D19" s="237"/>
      <c r="E19" s="237"/>
      <c r="F19" s="237"/>
      <c r="G19" s="237"/>
      <c r="H19" s="222">
        <v>400</v>
      </c>
      <c r="I19" s="210" t="s">
        <v>22</v>
      </c>
      <c r="J19" s="240">
        <v>615</v>
      </c>
      <c r="K19" s="240"/>
      <c r="L19" s="250">
        <f t="shared" si="0"/>
        <v>246000</v>
      </c>
    </row>
    <row r="20" spans="1:12" ht="99.75" x14ac:dyDescent="0.35">
      <c r="A20" s="216">
        <v>21</v>
      </c>
      <c r="B20" s="217" t="s">
        <v>34</v>
      </c>
      <c r="C20" s="221" t="s">
        <v>35</v>
      </c>
      <c r="D20" s="237"/>
      <c r="E20" s="237"/>
      <c r="F20" s="237"/>
      <c r="G20" s="237"/>
      <c r="H20" s="222">
        <v>100</v>
      </c>
      <c r="I20" s="210" t="s">
        <v>22</v>
      </c>
      <c r="J20" s="240">
        <v>30.75</v>
      </c>
      <c r="K20" s="240"/>
      <c r="L20" s="250">
        <f t="shared" si="0"/>
        <v>3075</v>
      </c>
    </row>
    <row r="21" spans="1:12" ht="69" x14ac:dyDescent="0.35">
      <c r="A21" s="228">
        <v>24</v>
      </c>
      <c r="B21" s="217" t="s">
        <v>36</v>
      </c>
      <c r="C21" s="221" t="s">
        <v>37</v>
      </c>
      <c r="D21" s="237"/>
      <c r="E21" s="237"/>
      <c r="F21" s="237"/>
      <c r="G21" s="237"/>
      <c r="H21" s="222">
        <v>80</v>
      </c>
      <c r="I21" s="210" t="s">
        <v>22</v>
      </c>
      <c r="J21" s="240">
        <v>450</v>
      </c>
      <c r="K21" s="240"/>
      <c r="L21" s="250">
        <f t="shared" si="0"/>
        <v>36000</v>
      </c>
    </row>
    <row r="22" spans="1:12" ht="17.25" customHeight="1" x14ac:dyDescent="0.3">
      <c r="A22" s="267" t="s">
        <v>39</v>
      </c>
      <c r="B22" s="268"/>
      <c r="C22" s="268"/>
      <c r="D22" s="268"/>
      <c r="E22" s="268"/>
      <c r="F22" s="268"/>
      <c r="G22" s="268"/>
      <c r="H22" s="268"/>
      <c r="I22" s="268"/>
      <c r="J22" s="268"/>
      <c r="K22" s="269"/>
      <c r="L22" s="270">
        <f>SUM(L5:L21)</f>
        <v>445661.4</v>
      </c>
    </row>
    <row r="23" spans="1:12" x14ac:dyDescent="0.3">
      <c r="A23" s="213"/>
      <c r="B23" s="213"/>
      <c r="C23" s="213"/>
      <c r="D23" s="234"/>
      <c r="E23" s="234"/>
      <c r="F23" s="234"/>
      <c r="G23" s="234"/>
      <c r="H23" s="234"/>
      <c r="I23" s="234"/>
      <c r="J23" s="245"/>
      <c r="K23" s="245"/>
      <c r="L23" s="245"/>
    </row>
    <row r="24" spans="1:12" x14ac:dyDescent="0.3">
      <c r="A24" s="213"/>
      <c r="B24" s="213"/>
      <c r="C24" s="213"/>
      <c r="D24" s="234"/>
      <c r="E24" s="234"/>
      <c r="F24" s="234"/>
      <c r="G24" s="234"/>
      <c r="H24" s="234"/>
      <c r="I24" s="234"/>
      <c r="J24" s="245"/>
      <c r="K24" s="245"/>
      <c r="L24" s="245"/>
    </row>
    <row r="25" spans="1:12" x14ac:dyDescent="0.3">
      <c r="A25" s="213"/>
      <c r="B25" s="213"/>
      <c r="C25" s="213"/>
      <c r="D25" s="234"/>
      <c r="E25" s="234"/>
      <c r="F25" s="234"/>
      <c r="G25" s="234"/>
      <c r="H25" s="234"/>
      <c r="I25" s="234"/>
      <c r="J25" s="245"/>
      <c r="K25" s="245"/>
      <c r="L25" s="245"/>
    </row>
    <row r="26" spans="1:12" x14ac:dyDescent="0.3">
      <c r="A26" s="213"/>
      <c r="B26" s="213"/>
      <c r="C26" s="213"/>
      <c r="D26" s="234"/>
      <c r="E26" s="234"/>
      <c r="F26" s="234"/>
      <c r="G26" s="234"/>
      <c r="H26" s="234"/>
      <c r="I26" s="234"/>
      <c r="J26" s="245"/>
      <c r="K26" s="245"/>
      <c r="L26" s="245"/>
    </row>
    <row r="27" spans="1:12" x14ac:dyDescent="0.3">
      <c r="A27" s="213"/>
      <c r="B27" s="213"/>
      <c r="C27" s="213"/>
      <c r="D27" s="234"/>
      <c r="E27" s="234"/>
      <c r="F27" s="234"/>
      <c r="G27" s="234"/>
      <c r="H27" s="234"/>
      <c r="I27" s="234"/>
      <c r="J27" s="245"/>
      <c r="K27" s="245"/>
      <c r="L27" s="245"/>
    </row>
    <row r="28" spans="1:12" x14ac:dyDescent="0.3">
      <c r="A28" s="213"/>
      <c r="B28" s="213"/>
      <c r="C28" s="213"/>
      <c r="D28" s="234"/>
      <c r="E28" s="234"/>
      <c r="F28" s="234"/>
      <c r="G28" s="234"/>
      <c r="H28" s="234"/>
      <c r="I28" s="234"/>
      <c r="J28" s="245"/>
      <c r="K28" s="245"/>
      <c r="L28" s="245"/>
    </row>
    <row r="29" spans="1:12" x14ac:dyDescent="0.3">
      <c r="A29" s="213"/>
      <c r="B29" s="213"/>
      <c r="C29" s="213"/>
      <c r="D29" s="234"/>
      <c r="E29" s="234"/>
      <c r="F29" s="234"/>
      <c r="G29" s="234"/>
      <c r="H29" s="234"/>
      <c r="I29" s="234"/>
      <c r="J29" s="245"/>
      <c r="K29" s="245"/>
      <c r="L29" s="245"/>
    </row>
    <row r="30" spans="1:12" x14ac:dyDescent="0.3">
      <c r="A30" s="213"/>
      <c r="B30" s="213"/>
      <c r="C30" s="213"/>
      <c r="D30" s="234"/>
      <c r="E30" s="234"/>
      <c r="F30" s="234"/>
      <c r="G30" s="234"/>
      <c r="H30" s="234"/>
      <c r="I30" s="234"/>
      <c r="J30" s="245"/>
      <c r="K30" s="245"/>
      <c r="L30" s="245"/>
    </row>
    <row r="31" spans="1:12" x14ac:dyDescent="0.3">
      <c r="A31" s="213"/>
      <c r="B31" s="213"/>
      <c r="C31" s="213"/>
      <c r="D31" s="234"/>
      <c r="E31" s="234"/>
      <c r="F31" s="234"/>
      <c r="G31" s="234"/>
      <c r="H31" s="234"/>
      <c r="I31" s="234"/>
      <c r="J31" s="245"/>
      <c r="K31" s="245"/>
      <c r="L31" s="245"/>
    </row>
    <row r="32" spans="1:12" x14ac:dyDescent="0.3">
      <c r="A32" s="213"/>
      <c r="B32" s="213"/>
      <c r="C32" s="213"/>
      <c r="D32" s="234"/>
      <c r="E32" s="234"/>
      <c r="F32" s="234"/>
      <c r="G32" s="234"/>
      <c r="H32" s="234"/>
      <c r="I32" s="234"/>
      <c r="J32" s="245"/>
      <c r="K32" s="245"/>
      <c r="L32" s="245"/>
    </row>
    <row r="33" spans="1:12" x14ac:dyDescent="0.3">
      <c r="A33" s="213"/>
      <c r="B33" s="213"/>
      <c r="C33" s="213"/>
      <c r="D33" s="234"/>
      <c r="E33" s="234"/>
      <c r="F33" s="234"/>
      <c r="G33" s="234"/>
      <c r="H33" s="234"/>
      <c r="I33" s="234"/>
      <c r="J33" s="245"/>
      <c r="K33" s="245"/>
      <c r="L33" s="245"/>
    </row>
    <row r="34" spans="1:12" x14ac:dyDescent="0.3">
      <c r="A34" s="213"/>
      <c r="B34" s="213"/>
      <c r="C34" s="213"/>
      <c r="D34" s="234"/>
      <c r="E34" s="234"/>
      <c r="F34" s="234"/>
      <c r="G34" s="234"/>
      <c r="H34" s="234"/>
      <c r="I34" s="234"/>
      <c r="J34" s="245"/>
      <c r="K34" s="245"/>
      <c r="L34" s="245"/>
    </row>
    <row r="35" spans="1:12" x14ac:dyDescent="0.3">
      <c r="A35" s="213"/>
      <c r="B35" s="213"/>
      <c r="C35" s="213"/>
      <c r="D35" s="234"/>
      <c r="E35" s="234"/>
      <c r="F35" s="234"/>
      <c r="G35" s="234"/>
      <c r="H35" s="234"/>
      <c r="I35" s="234"/>
      <c r="J35" s="245"/>
      <c r="K35" s="245"/>
      <c r="L35" s="245"/>
    </row>
    <row r="36" spans="1:12" x14ac:dyDescent="0.3">
      <c r="A36" s="213"/>
      <c r="B36" s="213"/>
      <c r="C36" s="213"/>
      <c r="D36" s="234"/>
      <c r="E36" s="234"/>
      <c r="F36" s="234"/>
      <c r="G36" s="234"/>
      <c r="H36" s="234"/>
      <c r="I36" s="234"/>
      <c r="J36" s="245"/>
      <c r="K36" s="245"/>
      <c r="L36" s="245"/>
    </row>
    <row r="37" spans="1:12" x14ac:dyDescent="0.3">
      <c r="A37" s="213"/>
      <c r="B37" s="213"/>
      <c r="C37" s="213"/>
      <c r="D37" s="234"/>
      <c r="E37" s="234"/>
      <c r="F37" s="234"/>
      <c r="G37" s="234"/>
      <c r="H37" s="234"/>
      <c r="I37" s="234"/>
      <c r="J37" s="245"/>
      <c r="K37" s="245"/>
      <c r="L37" s="245"/>
    </row>
    <row r="38" spans="1:12" x14ac:dyDescent="0.3">
      <c r="A38" s="213"/>
      <c r="B38" s="213"/>
      <c r="C38" s="213"/>
      <c r="D38" s="234"/>
      <c r="E38" s="234"/>
      <c r="F38" s="234"/>
      <c r="G38" s="234"/>
      <c r="H38" s="234"/>
      <c r="I38" s="234"/>
      <c r="J38" s="245"/>
      <c r="K38" s="245"/>
      <c r="L38" s="245"/>
    </row>
    <row r="39" spans="1:12" x14ac:dyDescent="0.3">
      <c r="A39" s="213"/>
      <c r="B39" s="213"/>
      <c r="C39" s="213"/>
      <c r="D39" s="234"/>
      <c r="E39" s="234"/>
      <c r="F39" s="234"/>
      <c r="G39" s="234"/>
      <c r="H39" s="234"/>
      <c r="I39" s="234"/>
      <c r="J39" s="245"/>
      <c r="K39" s="245"/>
      <c r="L39" s="245"/>
    </row>
    <row r="40" spans="1:12" x14ac:dyDescent="0.3">
      <c r="A40" s="213"/>
      <c r="B40" s="213"/>
      <c r="C40" s="213"/>
      <c r="D40" s="234"/>
      <c r="E40" s="234"/>
      <c r="F40" s="234"/>
      <c r="G40" s="234"/>
      <c r="H40" s="234"/>
      <c r="I40" s="234"/>
      <c r="J40" s="245"/>
      <c r="K40" s="245"/>
      <c r="L40" s="245"/>
    </row>
    <row r="41" spans="1:12" x14ac:dyDescent="0.3">
      <c r="A41" s="213"/>
      <c r="B41" s="213"/>
      <c r="C41" s="213"/>
      <c r="D41" s="234"/>
      <c r="E41" s="234"/>
      <c r="F41" s="234"/>
      <c r="G41" s="234"/>
      <c r="H41" s="234"/>
      <c r="I41" s="234"/>
      <c r="J41" s="245"/>
      <c r="K41" s="245"/>
      <c r="L41" s="245"/>
    </row>
    <row r="42" spans="1:12" x14ac:dyDescent="0.3">
      <c r="A42" s="213"/>
      <c r="B42" s="213"/>
      <c r="C42" s="213"/>
      <c r="D42" s="234"/>
      <c r="E42" s="234"/>
      <c r="F42" s="234"/>
      <c r="G42" s="234"/>
      <c r="H42" s="234"/>
      <c r="I42" s="234"/>
      <c r="J42" s="245"/>
      <c r="K42" s="245"/>
      <c r="L42" s="245"/>
    </row>
    <row r="43" spans="1:12" x14ac:dyDescent="0.3">
      <c r="A43" s="213"/>
      <c r="B43" s="213"/>
      <c r="C43" s="213"/>
      <c r="D43" s="234"/>
      <c r="E43" s="234"/>
      <c r="F43" s="234"/>
      <c r="G43" s="234"/>
      <c r="H43" s="234"/>
      <c r="I43" s="234"/>
      <c r="J43" s="245"/>
      <c r="K43" s="245"/>
      <c r="L43" s="245"/>
    </row>
    <row r="44" spans="1:12" x14ac:dyDescent="0.3">
      <c r="A44" s="213"/>
      <c r="B44" s="213"/>
      <c r="C44" s="213"/>
      <c r="D44" s="234"/>
      <c r="E44" s="234"/>
      <c r="F44" s="234"/>
      <c r="G44" s="234"/>
      <c r="H44" s="234"/>
      <c r="I44" s="234"/>
      <c r="J44" s="245"/>
      <c r="K44" s="245"/>
      <c r="L44" s="245"/>
    </row>
    <row r="45" spans="1:12" x14ac:dyDescent="0.3">
      <c r="A45" s="213"/>
      <c r="B45" s="213"/>
      <c r="C45" s="213"/>
      <c r="D45" s="234"/>
      <c r="E45" s="234"/>
      <c r="F45" s="234"/>
      <c r="G45" s="234"/>
      <c r="H45" s="234"/>
      <c r="I45" s="234"/>
      <c r="J45" s="245"/>
      <c r="K45" s="245"/>
      <c r="L45" s="245"/>
    </row>
    <row r="46" spans="1:12" x14ac:dyDescent="0.3">
      <c r="A46" s="213"/>
      <c r="B46" s="213"/>
      <c r="C46" s="213"/>
      <c r="D46" s="234"/>
      <c r="E46" s="234"/>
      <c r="F46" s="234"/>
      <c r="G46" s="234"/>
      <c r="H46" s="234"/>
      <c r="I46" s="234"/>
      <c r="J46" s="245"/>
      <c r="K46" s="245"/>
      <c r="L46" s="245"/>
    </row>
    <row r="47" spans="1:12" x14ac:dyDescent="0.3">
      <c r="A47" s="213"/>
      <c r="B47" s="213"/>
      <c r="C47" s="213"/>
      <c r="D47" s="234"/>
      <c r="E47" s="234"/>
      <c r="F47" s="234"/>
      <c r="G47" s="234"/>
      <c r="H47" s="234"/>
      <c r="I47" s="234"/>
      <c r="J47" s="245"/>
      <c r="K47" s="245"/>
      <c r="L47" s="245"/>
    </row>
    <row r="48" spans="1:12" x14ac:dyDescent="0.3">
      <c r="A48" s="213"/>
      <c r="B48" s="213"/>
      <c r="C48" s="213"/>
      <c r="D48" s="234"/>
      <c r="E48" s="234"/>
      <c r="F48" s="234"/>
      <c r="G48" s="234"/>
      <c r="H48" s="234"/>
      <c r="I48" s="234"/>
      <c r="J48" s="245"/>
      <c r="K48" s="245"/>
      <c r="L48" s="245"/>
    </row>
    <row r="49" spans="1:12" x14ac:dyDescent="0.3">
      <c r="A49" s="213"/>
      <c r="B49" s="213"/>
      <c r="C49" s="213"/>
      <c r="D49" s="234"/>
      <c r="E49" s="234"/>
      <c r="F49" s="234"/>
      <c r="G49" s="234"/>
      <c r="H49" s="234"/>
      <c r="I49" s="234"/>
      <c r="J49" s="245"/>
      <c r="K49" s="245"/>
      <c r="L49" s="245"/>
    </row>
    <row r="50" spans="1:12" x14ac:dyDescent="0.3">
      <c r="A50" s="213"/>
      <c r="B50" s="213"/>
      <c r="C50" s="213"/>
      <c r="D50" s="234"/>
      <c r="E50" s="234"/>
      <c r="F50" s="234"/>
      <c r="G50" s="234"/>
      <c r="H50" s="234"/>
      <c r="I50" s="234"/>
      <c r="J50" s="245"/>
      <c r="K50" s="245"/>
      <c r="L50" s="245"/>
    </row>
    <row r="51" spans="1:12" x14ac:dyDescent="0.3">
      <c r="A51" s="213"/>
      <c r="B51" s="213"/>
      <c r="C51" s="213"/>
      <c r="D51" s="234"/>
      <c r="E51" s="234"/>
      <c r="F51" s="234"/>
      <c r="G51" s="234"/>
      <c r="H51" s="234"/>
      <c r="I51" s="234"/>
      <c r="J51" s="245"/>
      <c r="K51" s="245"/>
      <c r="L51" s="245"/>
    </row>
    <row r="52" spans="1:12" x14ac:dyDescent="0.3">
      <c r="A52" s="213"/>
      <c r="B52" s="213"/>
      <c r="C52" s="213"/>
      <c r="D52" s="234"/>
      <c r="E52" s="234"/>
      <c r="F52" s="234"/>
      <c r="G52" s="234"/>
      <c r="H52" s="234"/>
      <c r="I52" s="234"/>
      <c r="J52" s="245"/>
      <c r="K52" s="245"/>
      <c r="L52" s="245"/>
    </row>
    <row r="53" spans="1:12" x14ac:dyDescent="0.3">
      <c r="A53" s="213"/>
      <c r="B53" s="213"/>
      <c r="C53" s="213"/>
      <c r="D53" s="234"/>
      <c r="E53" s="234"/>
      <c r="F53" s="234"/>
      <c r="G53" s="234"/>
      <c r="H53" s="234"/>
      <c r="I53" s="234"/>
      <c r="J53" s="245"/>
      <c r="K53" s="245"/>
      <c r="L53" s="245"/>
    </row>
    <row r="54" spans="1:12" x14ac:dyDescent="0.3">
      <c r="A54" s="213"/>
      <c r="B54" s="213"/>
      <c r="C54" s="213"/>
      <c r="D54" s="234"/>
      <c r="E54" s="234"/>
      <c r="F54" s="234"/>
      <c r="G54" s="234"/>
      <c r="H54" s="234"/>
      <c r="I54" s="234"/>
      <c r="J54" s="245"/>
      <c r="K54" s="245"/>
      <c r="L54" s="245"/>
    </row>
    <row r="55" spans="1:12" x14ac:dyDescent="0.3">
      <c r="A55" s="213"/>
      <c r="B55" s="213"/>
      <c r="C55" s="213"/>
      <c r="D55" s="234"/>
      <c r="E55" s="234"/>
      <c r="F55" s="234"/>
      <c r="G55" s="234"/>
      <c r="H55" s="234"/>
      <c r="I55" s="234"/>
      <c r="J55" s="245"/>
      <c r="K55" s="245"/>
      <c r="L55" s="245"/>
    </row>
    <row r="56" spans="1:12" x14ac:dyDescent="0.3">
      <c r="A56" s="213"/>
      <c r="B56" s="213"/>
      <c r="C56" s="213"/>
      <c r="D56" s="234"/>
      <c r="E56" s="234"/>
      <c r="F56" s="234"/>
      <c r="G56" s="234"/>
      <c r="H56" s="234"/>
      <c r="I56" s="234"/>
      <c r="J56" s="245"/>
      <c r="K56" s="245"/>
      <c r="L56" s="245"/>
    </row>
    <row r="57" spans="1:12" x14ac:dyDescent="0.3">
      <c r="A57" s="213"/>
      <c r="B57" s="213"/>
      <c r="C57" s="213"/>
      <c r="D57" s="234"/>
      <c r="E57" s="234"/>
      <c r="F57" s="234"/>
      <c r="G57" s="234"/>
      <c r="H57" s="234"/>
      <c r="I57" s="234"/>
      <c r="J57" s="245"/>
      <c r="K57" s="245"/>
      <c r="L57" s="245"/>
    </row>
    <row r="58" spans="1:12" x14ac:dyDescent="0.3">
      <c r="A58" s="213"/>
      <c r="B58" s="213"/>
      <c r="C58" s="213"/>
      <c r="D58" s="234"/>
      <c r="E58" s="234"/>
      <c r="F58" s="234"/>
      <c r="G58" s="234"/>
      <c r="H58" s="234"/>
      <c r="I58" s="234"/>
      <c r="J58" s="245"/>
      <c r="K58" s="245"/>
      <c r="L58" s="245"/>
    </row>
    <row r="59" spans="1:12" x14ac:dyDescent="0.3">
      <c r="A59" s="213"/>
      <c r="B59" s="213"/>
      <c r="C59" s="213"/>
      <c r="D59" s="234"/>
      <c r="E59" s="234"/>
      <c r="F59" s="234"/>
      <c r="G59" s="234"/>
      <c r="H59" s="234"/>
      <c r="I59" s="234"/>
      <c r="J59" s="245"/>
      <c r="K59" s="245"/>
      <c r="L59" s="245"/>
    </row>
    <row r="60" spans="1:12" x14ac:dyDescent="0.3">
      <c r="A60" s="213"/>
      <c r="B60" s="213"/>
      <c r="C60" s="213"/>
      <c r="D60" s="234"/>
      <c r="E60" s="234"/>
      <c r="F60" s="234"/>
      <c r="G60" s="234"/>
      <c r="H60" s="234"/>
      <c r="I60" s="234"/>
      <c r="J60" s="245"/>
      <c r="K60" s="245"/>
      <c r="L60" s="245"/>
    </row>
    <row r="61" spans="1:12" x14ac:dyDescent="0.3">
      <c r="A61" s="213"/>
      <c r="B61" s="213"/>
      <c r="C61" s="213"/>
      <c r="D61" s="234"/>
      <c r="E61" s="234"/>
      <c r="F61" s="234"/>
      <c r="G61" s="234"/>
      <c r="H61" s="234"/>
      <c r="I61" s="234"/>
      <c r="J61" s="245"/>
      <c r="K61" s="245"/>
      <c r="L61" s="245"/>
    </row>
    <row r="62" spans="1:12" x14ac:dyDescent="0.3">
      <c r="A62" s="213"/>
      <c r="B62" s="213"/>
      <c r="C62" s="213"/>
      <c r="D62" s="234"/>
      <c r="E62" s="234"/>
      <c r="F62" s="234"/>
      <c r="G62" s="234"/>
      <c r="H62" s="234"/>
      <c r="I62" s="234"/>
      <c r="J62" s="245"/>
      <c r="K62" s="245"/>
      <c r="L62" s="245"/>
    </row>
    <row r="63" spans="1:12" x14ac:dyDescent="0.3">
      <c r="A63" s="213"/>
      <c r="B63" s="213"/>
      <c r="C63" s="213"/>
      <c r="D63" s="234"/>
      <c r="E63" s="234"/>
      <c r="F63" s="234"/>
      <c r="G63" s="234"/>
      <c r="H63" s="234"/>
      <c r="I63" s="234"/>
      <c r="J63" s="245"/>
      <c r="K63" s="245"/>
      <c r="L63" s="245"/>
    </row>
    <row r="64" spans="1:12" x14ac:dyDescent="0.3">
      <c r="A64" s="213"/>
      <c r="B64" s="213"/>
      <c r="C64" s="213"/>
      <c r="D64" s="234"/>
      <c r="E64" s="234"/>
      <c r="F64" s="234"/>
      <c r="G64" s="234"/>
      <c r="H64" s="234"/>
      <c r="I64" s="234"/>
      <c r="J64" s="245"/>
      <c r="K64" s="245"/>
      <c r="L64" s="245"/>
    </row>
    <row r="65" spans="1:12" x14ac:dyDescent="0.3">
      <c r="A65" s="213"/>
      <c r="B65" s="213"/>
      <c r="C65" s="213"/>
      <c r="D65" s="234"/>
      <c r="E65" s="234"/>
      <c r="F65" s="234"/>
      <c r="G65" s="234"/>
      <c r="H65" s="234"/>
      <c r="I65" s="234"/>
      <c r="J65" s="245"/>
      <c r="K65" s="245"/>
      <c r="L65" s="245"/>
    </row>
    <row r="66" spans="1:12" x14ac:dyDescent="0.3">
      <c r="A66" s="213"/>
      <c r="B66" s="213"/>
      <c r="C66" s="213"/>
      <c r="D66" s="234"/>
      <c r="E66" s="234"/>
      <c r="F66" s="234"/>
      <c r="G66" s="234"/>
      <c r="H66" s="234"/>
      <c r="I66" s="234"/>
      <c r="J66" s="245"/>
      <c r="K66" s="245"/>
      <c r="L66" s="245"/>
    </row>
    <row r="67" spans="1:12" x14ac:dyDescent="0.3">
      <c r="A67" s="213"/>
      <c r="B67" s="213"/>
      <c r="C67" s="213"/>
      <c r="D67" s="234"/>
      <c r="E67" s="234"/>
      <c r="F67" s="234"/>
      <c r="G67" s="234"/>
      <c r="H67" s="234"/>
      <c r="I67" s="234"/>
      <c r="J67" s="245"/>
      <c r="K67" s="245"/>
      <c r="L67" s="245"/>
    </row>
    <row r="68" spans="1:12" x14ac:dyDescent="0.3">
      <c r="A68" s="213"/>
      <c r="B68" s="213"/>
      <c r="C68" s="213"/>
      <c r="D68" s="234"/>
      <c r="E68" s="234"/>
      <c r="F68" s="234"/>
      <c r="G68" s="234"/>
      <c r="H68" s="234"/>
      <c r="I68" s="234"/>
      <c r="J68" s="245"/>
      <c r="K68" s="245"/>
      <c r="L68" s="245"/>
    </row>
    <row r="69" spans="1:12" x14ac:dyDescent="0.3">
      <c r="A69" s="213"/>
      <c r="B69" s="213"/>
      <c r="C69" s="213"/>
      <c r="D69" s="234"/>
      <c r="E69" s="234"/>
      <c r="F69" s="234"/>
      <c r="G69" s="234"/>
      <c r="H69" s="234"/>
      <c r="I69" s="234"/>
      <c r="J69" s="245"/>
      <c r="K69" s="245"/>
      <c r="L69" s="245"/>
    </row>
    <row r="70" spans="1:12" x14ac:dyDescent="0.3">
      <c r="A70" s="213"/>
      <c r="B70" s="213"/>
      <c r="C70" s="213"/>
      <c r="D70" s="234"/>
      <c r="E70" s="234"/>
      <c r="F70" s="234"/>
      <c r="G70" s="234"/>
      <c r="H70" s="234"/>
      <c r="I70" s="234"/>
      <c r="J70" s="245"/>
      <c r="K70" s="245"/>
      <c r="L70" s="245"/>
    </row>
    <row r="71" spans="1:12" x14ac:dyDescent="0.3">
      <c r="A71" s="213"/>
      <c r="B71" s="213"/>
      <c r="C71" s="213"/>
      <c r="D71" s="234"/>
      <c r="E71" s="234"/>
      <c r="F71" s="234"/>
      <c r="G71" s="234"/>
      <c r="H71" s="234"/>
      <c r="I71" s="234"/>
      <c r="J71" s="245"/>
      <c r="K71" s="245"/>
      <c r="L71" s="245"/>
    </row>
    <row r="72" spans="1:12" x14ac:dyDescent="0.3">
      <c r="A72" s="213"/>
      <c r="B72" s="213"/>
      <c r="C72" s="213"/>
      <c r="D72" s="234"/>
      <c r="E72" s="234"/>
      <c r="F72" s="234"/>
      <c r="G72" s="234"/>
      <c r="H72" s="234"/>
      <c r="I72" s="234"/>
      <c r="J72" s="245"/>
      <c r="K72" s="245"/>
      <c r="L72" s="245"/>
    </row>
    <row r="73" spans="1:12" x14ac:dyDescent="0.3">
      <c r="A73" s="213"/>
      <c r="B73" s="213"/>
      <c r="C73" s="213"/>
      <c r="D73" s="234"/>
      <c r="E73" s="234"/>
      <c r="F73" s="234"/>
      <c r="G73" s="234"/>
      <c r="H73" s="234"/>
      <c r="I73" s="234"/>
      <c r="J73" s="245"/>
      <c r="K73" s="245"/>
      <c r="L73" s="245"/>
    </row>
    <row r="74" spans="1:12" x14ac:dyDescent="0.3">
      <c r="A74" s="213"/>
      <c r="B74" s="213"/>
      <c r="C74" s="213"/>
      <c r="D74" s="234"/>
      <c r="E74" s="234"/>
      <c r="F74" s="234"/>
      <c r="G74" s="234"/>
      <c r="H74" s="234"/>
      <c r="I74" s="234"/>
      <c r="J74" s="245"/>
      <c r="K74" s="245"/>
      <c r="L74" s="245"/>
    </row>
    <row r="75" spans="1:12" x14ac:dyDescent="0.3">
      <c r="A75" s="213"/>
      <c r="B75" s="213"/>
      <c r="C75" s="213"/>
      <c r="D75" s="234"/>
      <c r="E75" s="234"/>
      <c r="F75" s="234"/>
      <c r="G75" s="234"/>
      <c r="H75" s="234"/>
      <c r="I75" s="234"/>
      <c r="J75" s="245"/>
      <c r="K75" s="245"/>
      <c r="L75" s="245"/>
    </row>
    <row r="76" spans="1:12" x14ac:dyDescent="0.3">
      <c r="A76" s="213"/>
      <c r="B76" s="213"/>
      <c r="C76" s="213"/>
      <c r="D76" s="234"/>
      <c r="E76" s="234"/>
      <c r="F76" s="234"/>
      <c r="G76" s="234"/>
      <c r="H76" s="234"/>
      <c r="I76" s="234"/>
      <c r="J76" s="245"/>
      <c r="K76" s="245"/>
      <c r="L76" s="245"/>
    </row>
    <row r="77" spans="1:12" x14ac:dyDescent="0.3">
      <c r="A77" s="213"/>
      <c r="B77" s="213"/>
      <c r="C77" s="213"/>
      <c r="D77" s="234"/>
      <c r="E77" s="234"/>
      <c r="F77" s="234"/>
      <c r="G77" s="234"/>
      <c r="H77" s="234"/>
      <c r="I77" s="234"/>
      <c r="J77" s="245"/>
      <c r="K77" s="245"/>
      <c r="L77" s="245"/>
    </row>
    <row r="78" spans="1:12" x14ac:dyDescent="0.3">
      <c r="A78" s="213"/>
      <c r="B78" s="213"/>
      <c r="C78" s="213"/>
      <c r="D78" s="234"/>
      <c r="E78" s="234"/>
      <c r="F78" s="234"/>
      <c r="G78" s="234"/>
      <c r="H78" s="234"/>
      <c r="I78" s="234"/>
      <c r="J78" s="245"/>
      <c r="K78" s="245"/>
      <c r="L78" s="245"/>
    </row>
    <row r="79" spans="1:12" x14ac:dyDescent="0.3">
      <c r="A79" s="213"/>
      <c r="B79" s="213"/>
      <c r="C79" s="213"/>
      <c r="D79" s="234"/>
      <c r="E79" s="234"/>
      <c r="F79" s="234"/>
      <c r="G79" s="234"/>
      <c r="H79" s="234"/>
      <c r="I79" s="234"/>
      <c r="J79" s="245"/>
      <c r="K79" s="245"/>
      <c r="L79" s="245"/>
    </row>
    <row r="80" spans="1:12" x14ac:dyDescent="0.3">
      <c r="A80" s="213"/>
      <c r="B80" s="213"/>
      <c r="C80" s="213"/>
      <c r="D80" s="234"/>
      <c r="E80" s="234"/>
      <c r="F80" s="234"/>
      <c r="G80" s="234"/>
      <c r="H80" s="234"/>
      <c r="I80" s="234"/>
      <c r="J80" s="245"/>
      <c r="K80" s="245"/>
      <c r="L80" s="245"/>
    </row>
    <row r="81" spans="1:12" x14ac:dyDescent="0.3">
      <c r="A81" s="213"/>
      <c r="B81" s="213"/>
      <c r="C81" s="213"/>
      <c r="D81" s="234"/>
      <c r="E81" s="234"/>
      <c r="F81" s="234"/>
      <c r="G81" s="234"/>
      <c r="H81" s="234"/>
      <c r="I81" s="234"/>
      <c r="J81" s="245"/>
      <c r="K81" s="245"/>
      <c r="L81" s="245"/>
    </row>
    <row r="82" spans="1:12" x14ac:dyDescent="0.3">
      <c r="A82" s="213"/>
      <c r="B82" s="213"/>
      <c r="C82" s="213"/>
      <c r="D82" s="234"/>
      <c r="E82" s="234"/>
      <c r="F82" s="234"/>
      <c r="G82" s="234"/>
      <c r="H82" s="234"/>
      <c r="I82" s="234"/>
      <c r="J82" s="245"/>
      <c r="K82" s="245"/>
      <c r="L82" s="245"/>
    </row>
    <row r="83" spans="1:12" x14ac:dyDescent="0.3">
      <c r="A83" s="213"/>
      <c r="B83" s="213"/>
      <c r="C83" s="213"/>
      <c r="D83" s="234"/>
      <c r="E83" s="234"/>
      <c r="F83" s="234"/>
      <c r="G83" s="234"/>
      <c r="H83" s="234"/>
      <c r="I83" s="234"/>
      <c r="J83" s="245"/>
      <c r="K83" s="245"/>
      <c r="L83" s="245"/>
    </row>
    <row r="84" spans="1:12" x14ac:dyDescent="0.3">
      <c r="A84" s="213"/>
      <c r="B84" s="213"/>
      <c r="C84" s="213"/>
      <c r="D84" s="234"/>
      <c r="E84" s="234"/>
      <c r="F84" s="234"/>
      <c r="G84" s="234"/>
      <c r="H84" s="234"/>
      <c r="I84" s="234"/>
      <c r="J84" s="245"/>
      <c r="K84" s="245"/>
      <c r="L84" s="245"/>
    </row>
    <row r="85" spans="1:12" x14ac:dyDescent="0.3">
      <c r="A85" s="213"/>
      <c r="B85" s="213"/>
      <c r="C85" s="213"/>
      <c r="D85" s="234"/>
      <c r="E85" s="234"/>
      <c r="F85" s="234"/>
      <c r="G85" s="234"/>
      <c r="H85" s="234"/>
      <c r="I85" s="234"/>
      <c r="J85" s="245"/>
      <c r="K85" s="245"/>
      <c r="L85" s="245"/>
    </row>
    <row r="86" spans="1:12" x14ac:dyDescent="0.3">
      <c r="A86" s="213"/>
      <c r="B86" s="213"/>
      <c r="C86" s="213"/>
      <c r="D86" s="234"/>
      <c r="E86" s="234"/>
      <c r="F86" s="234"/>
      <c r="G86" s="234"/>
      <c r="H86" s="234"/>
      <c r="I86" s="234"/>
      <c r="J86" s="245"/>
      <c r="K86" s="245"/>
      <c r="L86" s="245"/>
    </row>
    <row r="87" spans="1:12" x14ac:dyDescent="0.3">
      <c r="A87" s="213"/>
      <c r="B87" s="213"/>
      <c r="C87" s="213"/>
      <c r="D87" s="234"/>
      <c r="E87" s="234"/>
      <c r="F87" s="234"/>
      <c r="G87" s="234"/>
      <c r="H87" s="234"/>
      <c r="I87" s="234"/>
      <c r="J87" s="245"/>
      <c r="K87" s="245"/>
      <c r="L87" s="245"/>
    </row>
    <row r="88" spans="1:12" x14ac:dyDescent="0.3">
      <c r="A88" s="213"/>
      <c r="B88" s="213"/>
      <c r="C88" s="213"/>
      <c r="D88" s="234"/>
      <c r="E88" s="234"/>
      <c r="F88" s="234"/>
      <c r="G88" s="234"/>
      <c r="H88" s="234"/>
      <c r="I88" s="234"/>
      <c r="J88" s="245"/>
      <c r="K88" s="245"/>
      <c r="L88" s="245"/>
    </row>
    <row r="89" spans="1:12" x14ac:dyDescent="0.3">
      <c r="A89" s="213"/>
      <c r="B89" s="213"/>
      <c r="C89" s="213"/>
      <c r="D89" s="234"/>
      <c r="E89" s="234"/>
      <c r="F89" s="234"/>
      <c r="G89" s="234"/>
      <c r="H89" s="234"/>
      <c r="I89" s="234"/>
      <c r="J89" s="245"/>
      <c r="K89" s="245"/>
      <c r="L89" s="245"/>
    </row>
    <row r="90" spans="1:12" x14ac:dyDescent="0.3">
      <c r="A90" s="213"/>
      <c r="B90" s="213"/>
      <c r="C90" s="213"/>
      <c r="D90" s="234"/>
      <c r="E90" s="234"/>
      <c r="F90" s="234"/>
      <c r="G90" s="234"/>
      <c r="H90" s="234"/>
      <c r="I90" s="234"/>
      <c r="J90" s="245"/>
      <c r="K90" s="245"/>
      <c r="L90" s="245"/>
    </row>
    <row r="91" spans="1:12" x14ac:dyDescent="0.3">
      <c r="A91" s="213"/>
      <c r="B91" s="213"/>
      <c r="C91" s="213"/>
      <c r="D91" s="234"/>
      <c r="E91" s="234"/>
      <c r="F91" s="234"/>
      <c r="G91" s="234"/>
      <c r="H91" s="234"/>
      <c r="I91" s="234"/>
      <c r="J91" s="245"/>
      <c r="K91" s="245"/>
      <c r="L91" s="245"/>
    </row>
    <row r="92" spans="1:12" x14ac:dyDescent="0.3">
      <c r="A92" s="213"/>
      <c r="B92" s="213"/>
      <c r="C92" s="213"/>
      <c r="D92" s="234"/>
      <c r="E92" s="234"/>
      <c r="F92" s="234"/>
      <c r="G92" s="234"/>
      <c r="H92" s="234"/>
      <c r="I92" s="234"/>
      <c r="J92" s="245"/>
      <c r="K92" s="245"/>
      <c r="L92" s="245"/>
    </row>
    <row r="93" spans="1:12" x14ac:dyDescent="0.3">
      <c r="A93" s="213"/>
      <c r="B93" s="213"/>
      <c r="C93" s="213"/>
      <c r="D93" s="234"/>
      <c r="E93" s="234"/>
      <c r="F93" s="234"/>
      <c r="G93" s="234"/>
      <c r="H93" s="234"/>
      <c r="I93" s="234"/>
      <c r="J93" s="245"/>
      <c r="K93" s="245"/>
      <c r="L93" s="245"/>
    </row>
    <row r="94" spans="1:12" x14ac:dyDescent="0.3">
      <c r="A94" s="213"/>
      <c r="B94" s="213"/>
      <c r="C94" s="213"/>
      <c r="D94" s="234"/>
      <c r="E94" s="234"/>
      <c r="F94" s="234"/>
      <c r="G94" s="234"/>
      <c r="H94" s="234"/>
      <c r="I94" s="234"/>
      <c r="J94" s="245"/>
      <c r="K94" s="245"/>
      <c r="L94" s="245"/>
    </row>
    <row r="95" spans="1:12" x14ac:dyDescent="0.3">
      <c r="A95" s="213"/>
      <c r="B95" s="213"/>
      <c r="C95" s="213"/>
      <c r="D95" s="234"/>
      <c r="E95" s="234"/>
      <c r="F95" s="234"/>
      <c r="G95" s="234"/>
      <c r="H95" s="234"/>
      <c r="I95" s="234"/>
      <c r="J95" s="245"/>
      <c r="K95" s="245"/>
      <c r="L95" s="245"/>
    </row>
    <row r="96" spans="1:12" x14ac:dyDescent="0.3">
      <c r="A96" s="213"/>
      <c r="B96" s="213"/>
      <c r="C96" s="213"/>
      <c r="D96" s="234"/>
      <c r="E96" s="234"/>
      <c r="F96" s="234"/>
      <c r="G96" s="234"/>
      <c r="H96" s="234"/>
      <c r="I96" s="234"/>
      <c r="J96" s="245"/>
      <c r="K96" s="245"/>
      <c r="L96" s="245"/>
    </row>
    <row r="97" spans="1:12" x14ac:dyDescent="0.3">
      <c r="A97" s="213"/>
      <c r="B97" s="213"/>
      <c r="C97" s="213"/>
      <c r="D97" s="234"/>
      <c r="E97" s="234"/>
      <c r="F97" s="234"/>
      <c r="G97" s="234"/>
      <c r="H97" s="234"/>
      <c r="I97" s="234"/>
      <c r="J97" s="245"/>
      <c r="K97" s="245"/>
      <c r="L97" s="245"/>
    </row>
    <row r="98" spans="1:12" x14ac:dyDescent="0.3">
      <c r="A98" s="213"/>
      <c r="B98" s="213"/>
      <c r="C98" s="213"/>
      <c r="D98" s="234"/>
      <c r="E98" s="234"/>
      <c r="F98" s="234"/>
      <c r="G98" s="234"/>
      <c r="H98" s="234"/>
      <c r="I98" s="234"/>
      <c r="J98" s="245"/>
      <c r="K98" s="245"/>
      <c r="L98" s="245"/>
    </row>
    <row r="99" spans="1:12" x14ac:dyDescent="0.3">
      <c r="A99" s="213"/>
      <c r="B99" s="213"/>
      <c r="C99" s="213"/>
      <c r="D99" s="234"/>
      <c r="E99" s="234"/>
      <c r="F99" s="234"/>
      <c r="G99" s="234"/>
      <c r="H99" s="234"/>
      <c r="I99" s="234"/>
      <c r="J99" s="245"/>
      <c r="K99" s="245"/>
      <c r="L99" s="245"/>
    </row>
    <row r="100" spans="1:12" x14ac:dyDescent="0.3">
      <c r="A100" s="213"/>
      <c r="B100" s="213"/>
      <c r="C100" s="213"/>
      <c r="D100" s="234"/>
      <c r="E100" s="234"/>
      <c r="F100" s="234"/>
      <c r="G100" s="234"/>
      <c r="H100" s="234"/>
      <c r="I100" s="234"/>
      <c r="J100" s="245"/>
      <c r="K100" s="245"/>
      <c r="L100" s="245"/>
    </row>
    <row r="101" spans="1:12" x14ac:dyDescent="0.3">
      <c r="A101" s="213"/>
      <c r="B101" s="213"/>
      <c r="C101" s="213"/>
      <c r="D101" s="234"/>
      <c r="E101" s="234"/>
      <c r="F101" s="234"/>
      <c r="G101" s="234"/>
      <c r="H101" s="234"/>
      <c r="I101" s="234"/>
      <c r="J101" s="245"/>
      <c r="K101" s="245"/>
      <c r="L101" s="245"/>
    </row>
    <row r="102" spans="1:12" x14ac:dyDescent="0.3">
      <c r="A102" s="213"/>
      <c r="B102" s="213"/>
      <c r="C102" s="213"/>
      <c r="D102" s="234"/>
      <c r="E102" s="234"/>
      <c r="F102" s="234"/>
      <c r="G102" s="234"/>
      <c r="H102" s="234"/>
      <c r="I102" s="234"/>
      <c r="J102" s="245"/>
      <c r="K102" s="245"/>
      <c r="L102" s="245"/>
    </row>
    <row r="103" spans="1:12" x14ac:dyDescent="0.3">
      <c r="A103" s="213"/>
      <c r="B103" s="213"/>
      <c r="C103" s="213"/>
      <c r="D103" s="234"/>
      <c r="E103" s="234"/>
      <c r="F103" s="234"/>
      <c r="G103" s="234"/>
      <c r="H103" s="234"/>
      <c r="I103" s="234"/>
      <c r="J103" s="245"/>
      <c r="K103" s="245"/>
      <c r="L103" s="245"/>
    </row>
    <row r="104" spans="1:12" x14ac:dyDescent="0.3">
      <c r="A104" s="213"/>
      <c r="B104" s="213"/>
      <c r="C104" s="213"/>
      <c r="D104" s="234"/>
      <c r="E104" s="234"/>
      <c r="F104" s="234"/>
      <c r="G104" s="234"/>
      <c r="H104" s="234"/>
      <c r="I104" s="234"/>
      <c r="J104" s="245"/>
      <c r="K104" s="245"/>
      <c r="L104" s="245"/>
    </row>
    <row r="105" spans="1:12" x14ac:dyDescent="0.3">
      <c r="A105" s="213"/>
      <c r="B105" s="213"/>
      <c r="C105" s="213"/>
      <c r="D105" s="234"/>
      <c r="E105" s="234"/>
      <c r="F105" s="234"/>
      <c r="G105" s="234"/>
      <c r="H105" s="234"/>
      <c r="I105" s="234"/>
      <c r="J105" s="245"/>
      <c r="K105" s="245"/>
      <c r="L105" s="245"/>
    </row>
    <row r="106" spans="1:12" x14ac:dyDescent="0.3">
      <c r="A106" s="213"/>
      <c r="B106" s="213"/>
      <c r="C106" s="213"/>
      <c r="D106" s="234"/>
      <c r="E106" s="234"/>
      <c r="F106" s="234"/>
      <c r="G106" s="234"/>
      <c r="H106" s="234"/>
      <c r="I106" s="234"/>
      <c r="J106" s="245"/>
      <c r="K106" s="245"/>
      <c r="L106" s="245"/>
    </row>
    <row r="107" spans="1:12" x14ac:dyDescent="0.3">
      <c r="A107" s="213"/>
      <c r="B107" s="213"/>
      <c r="C107" s="213"/>
      <c r="D107" s="234"/>
      <c r="E107" s="234"/>
      <c r="F107" s="234"/>
      <c r="G107" s="234"/>
      <c r="H107" s="234"/>
      <c r="I107" s="234"/>
      <c r="J107" s="245"/>
      <c r="K107" s="245"/>
      <c r="L107" s="245"/>
    </row>
    <row r="108" spans="1:12" x14ac:dyDescent="0.3">
      <c r="A108" s="213"/>
      <c r="B108" s="213"/>
      <c r="C108" s="213"/>
      <c r="D108" s="234"/>
      <c r="E108" s="234"/>
      <c r="F108" s="234"/>
      <c r="G108" s="234"/>
      <c r="H108" s="234"/>
      <c r="I108" s="234"/>
      <c r="J108" s="245"/>
      <c r="K108" s="245"/>
      <c r="L108" s="245"/>
    </row>
    <row r="109" spans="1:12" x14ac:dyDescent="0.3">
      <c r="A109" s="213"/>
      <c r="B109" s="213"/>
      <c r="C109" s="213"/>
      <c r="D109" s="234"/>
      <c r="E109" s="234"/>
      <c r="F109" s="234"/>
      <c r="G109" s="234"/>
      <c r="H109" s="234"/>
      <c r="I109" s="234"/>
      <c r="J109" s="245"/>
      <c r="K109" s="245"/>
      <c r="L109" s="245"/>
    </row>
    <row r="110" spans="1:12" x14ac:dyDescent="0.3">
      <c r="A110" s="213"/>
      <c r="B110" s="213"/>
      <c r="C110" s="213"/>
      <c r="D110" s="234"/>
      <c r="E110" s="234"/>
      <c r="F110" s="234"/>
      <c r="G110" s="234"/>
      <c r="H110" s="234"/>
      <c r="I110" s="234"/>
      <c r="J110" s="245"/>
      <c r="K110" s="245"/>
      <c r="L110" s="245"/>
    </row>
    <row r="111" spans="1:12" x14ac:dyDescent="0.3">
      <c r="A111" s="213"/>
      <c r="B111" s="213"/>
      <c r="C111" s="213"/>
      <c r="D111" s="234"/>
      <c r="E111" s="234"/>
      <c r="F111" s="234"/>
      <c r="G111" s="234"/>
      <c r="H111" s="234"/>
      <c r="I111" s="234"/>
      <c r="J111" s="245"/>
      <c r="K111" s="245"/>
      <c r="L111" s="245"/>
    </row>
    <row r="112" spans="1:12" x14ac:dyDescent="0.3">
      <c r="A112" s="213"/>
      <c r="B112" s="213"/>
      <c r="C112" s="213"/>
      <c r="D112" s="234"/>
      <c r="E112" s="234"/>
      <c r="F112" s="234"/>
      <c r="G112" s="234"/>
      <c r="H112" s="234"/>
      <c r="I112" s="234"/>
      <c r="J112" s="245"/>
      <c r="K112" s="245"/>
      <c r="L112" s="245"/>
    </row>
    <row r="113" spans="1:12" x14ac:dyDescent="0.3">
      <c r="A113" s="213"/>
      <c r="B113" s="213"/>
      <c r="C113" s="213"/>
      <c r="D113" s="234"/>
      <c r="E113" s="234"/>
      <c r="F113" s="234"/>
      <c r="G113" s="234"/>
      <c r="H113" s="234"/>
      <c r="I113" s="234"/>
      <c r="J113" s="245"/>
      <c r="K113" s="245"/>
      <c r="L113" s="245"/>
    </row>
    <row r="114" spans="1:12" x14ac:dyDescent="0.3">
      <c r="A114" s="213"/>
      <c r="B114" s="213"/>
      <c r="C114" s="213"/>
      <c r="D114" s="234"/>
      <c r="E114" s="234"/>
      <c r="F114" s="234"/>
      <c r="G114" s="234"/>
      <c r="H114" s="234"/>
      <c r="I114" s="234"/>
      <c r="J114" s="245"/>
      <c r="K114" s="245"/>
      <c r="L114" s="245"/>
    </row>
    <row r="115" spans="1:12" x14ac:dyDescent="0.3">
      <c r="A115" s="213"/>
      <c r="B115" s="213"/>
      <c r="C115" s="213"/>
      <c r="D115" s="234"/>
      <c r="E115" s="234"/>
      <c r="F115" s="234"/>
      <c r="G115" s="234"/>
      <c r="H115" s="234"/>
      <c r="I115" s="234"/>
      <c r="J115" s="245"/>
      <c r="K115" s="245"/>
      <c r="L115" s="245"/>
    </row>
    <row r="116" spans="1:12" x14ac:dyDescent="0.3">
      <c r="A116" s="213"/>
      <c r="B116" s="213"/>
      <c r="C116" s="213"/>
      <c r="D116" s="234"/>
      <c r="E116" s="234"/>
      <c r="F116" s="234"/>
      <c r="G116" s="234"/>
      <c r="H116" s="234"/>
      <c r="I116" s="234"/>
      <c r="J116" s="245"/>
      <c r="K116" s="245"/>
      <c r="L116" s="245"/>
    </row>
    <row r="117" spans="1:12" x14ac:dyDescent="0.3">
      <c r="A117" s="213"/>
      <c r="B117" s="213"/>
      <c r="C117" s="213"/>
      <c r="D117" s="234"/>
      <c r="E117" s="234"/>
      <c r="F117" s="234"/>
      <c r="G117" s="234"/>
      <c r="H117" s="234"/>
      <c r="I117" s="234"/>
      <c r="J117" s="245"/>
      <c r="K117" s="245"/>
      <c r="L117" s="245"/>
    </row>
    <row r="118" spans="1:12" x14ac:dyDescent="0.3">
      <c r="A118" s="213"/>
      <c r="B118" s="213"/>
      <c r="C118" s="213"/>
      <c r="D118" s="234"/>
      <c r="E118" s="234"/>
      <c r="F118" s="234"/>
      <c r="G118" s="234"/>
      <c r="H118" s="234"/>
      <c r="I118" s="234"/>
      <c r="J118" s="245"/>
      <c r="K118" s="245"/>
      <c r="L118" s="245"/>
    </row>
    <row r="119" spans="1:12" x14ac:dyDescent="0.3">
      <c r="A119" s="213"/>
      <c r="B119" s="213"/>
      <c r="C119" s="213"/>
      <c r="D119" s="234"/>
      <c r="E119" s="234"/>
      <c r="F119" s="234"/>
      <c r="G119" s="234"/>
      <c r="H119" s="234"/>
      <c r="I119" s="234"/>
      <c r="J119" s="245"/>
      <c r="K119" s="245"/>
      <c r="L119" s="245"/>
    </row>
    <row r="120" spans="1:12" x14ac:dyDescent="0.3">
      <c r="A120" s="213"/>
      <c r="B120" s="213"/>
      <c r="C120" s="213"/>
      <c r="D120" s="234"/>
      <c r="E120" s="234"/>
      <c r="F120" s="234"/>
      <c r="G120" s="234"/>
      <c r="H120" s="234"/>
      <c r="I120" s="234"/>
      <c r="J120" s="245"/>
      <c r="K120" s="245"/>
      <c r="L120" s="245"/>
    </row>
    <row r="121" spans="1:12" x14ac:dyDescent="0.3">
      <c r="A121" s="213"/>
      <c r="B121" s="213"/>
      <c r="C121" s="213"/>
      <c r="D121" s="234"/>
      <c r="E121" s="234"/>
      <c r="F121" s="234"/>
      <c r="G121" s="234"/>
      <c r="H121" s="234"/>
      <c r="I121" s="234"/>
      <c r="J121" s="245"/>
      <c r="K121" s="245"/>
      <c r="L121" s="245"/>
    </row>
    <row r="122" spans="1:12" x14ac:dyDescent="0.3">
      <c r="A122" s="213"/>
      <c r="B122" s="213"/>
      <c r="C122" s="213"/>
      <c r="D122" s="234"/>
      <c r="E122" s="234"/>
      <c r="F122" s="234"/>
      <c r="G122" s="234"/>
      <c r="H122" s="234"/>
      <c r="I122" s="234"/>
      <c r="J122" s="245"/>
      <c r="K122" s="245"/>
      <c r="L122" s="245"/>
    </row>
    <row r="123" spans="1:12" x14ac:dyDescent="0.3">
      <c r="A123" s="213"/>
      <c r="B123" s="213"/>
      <c r="C123" s="213"/>
      <c r="D123" s="234"/>
      <c r="E123" s="234"/>
      <c r="F123" s="234"/>
      <c r="G123" s="234"/>
      <c r="H123" s="234"/>
      <c r="I123" s="234"/>
      <c r="J123" s="245"/>
      <c r="K123" s="245"/>
      <c r="L123" s="245"/>
    </row>
    <row r="124" spans="1:12" x14ac:dyDescent="0.3">
      <c r="A124" s="213"/>
      <c r="B124" s="213"/>
      <c r="C124" s="213"/>
      <c r="D124" s="234"/>
      <c r="E124" s="234"/>
      <c r="F124" s="234"/>
      <c r="G124" s="234"/>
      <c r="H124" s="234"/>
      <c r="I124" s="234"/>
      <c r="J124" s="245"/>
      <c r="K124" s="245"/>
      <c r="L124" s="245"/>
    </row>
    <row r="125" spans="1:12" x14ac:dyDescent="0.3">
      <c r="A125" s="213"/>
      <c r="B125" s="213"/>
      <c r="C125" s="213"/>
      <c r="D125" s="234"/>
      <c r="E125" s="234"/>
      <c r="F125" s="234"/>
      <c r="G125" s="234"/>
      <c r="H125" s="234"/>
      <c r="I125" s="234"/>
      <c r="J125" s="245"/>
      <c r="K125" s="245"/>
      <c r="L125" s="245"/>
    </row>
    <row r="126" spans="1:12" x14ac:dyDescent="0.3">
      <c r="A126" s="213"/>
      <c r="B126" s="213"/>
      <c r="C126" s="213"/>
      <c r="D126" s="234"/>
      <c r="E126" s="234"/>
      <c r="F126" s="234"/>
      <c r="G126" s="234"/>
      <c r="H126" s="234"/>
      <c r="I126" s="234"/>
      <c r="J126" s="245"/>
      <c r="K126" s="245"/>
      <c r="L126" s="245"/>
    </row>
    <row r="127" spans="1:12" x14ac:dyDescent="0.3">
      <c r="A127" s="213"/>
      <c r="B127" s="213"/>
      <c r="C127" s="213"/>
      <c r="D127" s="234"/>
      <c r="E127" s="234"/>
      <c r="F127" s="234"/>
      <c r="G127" s="234"/>
      <c r="H127" s="234"/>
      <c r="I127" s="234"/>
      <c r="J127" s="245"/>
      <c r="K127" s="245"/>
      <c r="L127" s="245"/>
    </row>
    <row r="128" spans="1:12" x14ac:dyDescent="0.3">
      <c r="A128" s="213"/>
      <c r="B128" s="213"/>
      <c r="C128" s="213"/>
      <c r="D128" s="234"/>
      <c r="E128" s="234"/>
      <c r="F128" s="234"/>
      <c r="G128" s="234"/>
      <c r="H128" s="234"/>
      <c r="I128" s="234"/>
      <c r="J128" s="245"/>
      <c r="K128" s="245"/>
      <c r="L128" s="245"/>
    </row>
    <row r="129" spans="1:12" x14ac:dyDescent="0.3">
      <c r="A129" s="213"/>
      <c r="B129" s="213"/>
      <c r="C129" s="213"/>
      <c r="D129" s="234"/>
      <c r="E129" s="234"/>
      <c r="F129" s="234"/>
      <c r="G129" s="234"/>
      <c r="H129" s="234"/>
      <c r="I129" s="234"/>
      <c r="J129" s="245"/>
      <c r="K129" s="245"/>
      <c r="L129" s="245"/>
    </row>
    <row r="130" spans="1:12" x14ac:dyDescent="0.3">
      <c r="A130" s="213"/>
      <c r="B130" s="213"/>
      <c r="C130" s="213"/>
      <c r="D130" s="234"/>
      <c r="E130" s="234"/>
      <c r="F130" s="234"/>
      <c r="G130" s="234"/>
      <c r="H130" s="234"/>
      <c r="I130" s="234"/>
      <c r="J130" s="245"/>
      <c r="K130" s="245"/>
      <c r="L130" s="245"/>
    </row>
    <row r="131" spans="1:12" x14ac:dyDescent="0.3">
      <c r="A131" s="213"/>
      <c r="B131" s="213"/>
      <c r="C131" s="213"/>
      <c r="D131" s="234"/>
      <c r="E131" s="234"/>
      <c r="F131" s="234"/>
      <c r="G131" s="234"/>
      <c r="H131" s="234"/>
      <c r="I131" s="234"/>
      <c r="J131" s="245"/>
      <c r="K131" s="245"/>
      <c r="L131" s="245"/>
    </row>
    <row r="132" spans="1:12" x14ac:dyDescent="0.3">
      <c r="A132" s="213"/>
      <c r="B132" s="213"/>
      <c r="C132" s="213"/>
      <c r="D132" s="234"/>
      <c r="E132" s="234"/>
      <c r="F132" s="234"/>
      <c r="G132" s="234"/>
      <c r="H132" s="234"/>
      <c r="I132" s="234"/>
      <c r="J132" s="245"/>
      <c r="K132" s="245"/>
      <c r="L132" s="245"/>
    </row>
    <row r="133" spans="1:12" x14ac:dyDescent="0.3">
      <c r="A133" s="213"/>
      <c r="B133" s="213"/>
      <c r="C133" s="213"/>
      <c r="D133" s="234"/>
      <c r="E133" s="234"/>
      <c r="F133" s="234"/>
      <c r="G133" s="234"/>
      <c r="H133" s="234"/>
      <c r="I133" s="234"/>
      <c r="J133" s="245"/>
      <c r="K133" s="245"/>
      <c r="L133" s="245"/>
    </row>
    <row r="134" spans="1:12" x14ac:dyDescent="0.3">
      <c r="A134" s="213"/>
      <c r="B134" s="213"/>
      <c r="C134" s="213"/>
      <c r="D134" s="234"/>
      <c r="E134" s="234"/>
      <c r="F134" s="234"/>
      <c r="G134" s="234"/>
      <c r="H134" s="234"/>
      <c r="I134" s="234"/>
      <c r="J134" s="245"/>
      <c r="K134" s="245"/>
      <c r="L134" s="245"/>
    </row>
    <row r="135" spans="1:12" x14ac:dyDescent="0.3">
      <c r="A135" s="213"/>
      <c r="B135" s="213"/>
      <c r="C135" s="213"/>
      <c r="D135" s="234"/>
      <c r="E135" s="234"/>
      <c r="F135" s="234"/>
      <c r="G135" s="234"/>
      <c r="H135" s="234"/>
      <c r="I135" s="234"/>
      <c r="J135" s="245"/>
      <c r="K135" s="245"/>
      <c r="L135" s="245"/>
    </row>
    <row r="136" spans="1:12" x14ac:dyDescent="0.3">
      <c r="A136" s="213"/>
      <c r="B136" s="213"/>
      <c r="C136" s="213"/>
      <c r="D136" s="234"/>
      <c r="E136" s="234"/>
      <c r="F136" s="234"/>
      <c r="G136" s="234"/>
      <c r="H136" s="234"/>
      <c r="I136" s="234"/>
      <c r="J136" s="245"/>
      <c r="K136" s="245"/>
      <c r="L136" s="245"/>
    </row>
    <row r="137" spans="1:12" x14ac:dyDescent="0.3">
      <c r="A137" s="213"/>
      <c r="B137" s="213"/>
      <c r="C137" s="213"/>
      <c r="D137" s="234"/>
      <c r="E137" s="234"/>
      <c r="F137" s="234"/>
      <c r="G137" s="234"/>
      <c r="H137" s="234"/>
      <c r="I137" s="234"/>
      <c r="J137" s="245"/>
      <c r="K137" s="245"/>
      <c r="L137" s="245"/>
    </row>
    <row r="138" spans="1:12" x14ac:dyDescent="0.3">
      <c r="A138" s="213"/>
      <c r="B138" s="213"/>
      <c r="C138" s="213"/>
      <c r="D138" s="234"/>
      <c r="E138" s="234"/>
      <c r="F138" s="234"/>
      <c r="G138" s="234"/>
      <c r="H138" s="234"/>
      <c r="I138" s="234"/>
      <c r="J138" s="245"/>
      <c r="K138" s="245"/>
      <c r="L138" s="245"/>
    </row>
    <row r="139" spans="1:12" x14ac:dyDescent="0.3">
      <c r="A139" s="213"/>
      <c r="B139" s="213"/>
      <c r="C139" s="213"/>
      <c r="D139" s="234"/>
      <c r="E139" s="234"/>
      <c r="F139" s="234"/>
      <c r="G139" s="234"/>
      <c r="H139" s="234"/>
      <c r="I139" s="234"/>
      <c r="J139" s="245"/>
      <c r="K139" s="245"/>
      <c r="L139" s="245"/>
    </row>
    <row r="140" spans="1:12" x14ac:dyDescent="0.3">
      <c r="A140" s="213"/>
      <c r="B140" s="213"/>
      <c r="C140" s="213"/>
      <c r="D140" s="234"/>
      <c r="E140" s="234"/>
      <c r="F140" s="234"/>
      <c r="G140" s="234"/>
      <c r="H140" s="234"/>
      <c r="I140" s="234"/>
      <c r="J140" s="245"/>
      <c r="K140" s="245"/>
      <c r="L140" s="245"/>
    </row>
    <row r="141" spans="1:12" x14ac:dyDescent="0.3">
      <c r="A141" s="213"/>
      <c r="B141" s="213"/>
      <c r="C141" s="213"/>
      <c r="D141" s="234"/>
      <c r="E141" s="234"/>
      <c r="F141" s="234"/>
      <c r="G141" s="234"/>
      <c r="H141" s="234"/>
      <c r="I141" s="234"/>
      <c r="J141" s="245"/>
      <c r="K141" s="245"/>
      <c r="L141" s="245"/>
    </row>
    <row r="142" spans="1:12" x14ac:dyDescent="0.3">
      <c r="A142" s="213"/>
      <c r="B142" s="213"/>
      <c r="C142" s="213"/>
      <c r="D142" s="234"/>
      <c r="E142" s="234"/>
      <c r="F142" s="234"/>
      <c r="G142" s="234"/>
      <c r="H142" s="234"/>
      <c r="I142" s="234"/>
      <c r="J142" s="245"/>
      <c r="K142" s="245"/>
      <c r="L142" s="245"/>
    </row>
    <row r="143" spans="1:12" x14ac:dyDescent="0.3">
      <c r="A143" s="213"/>
      <c r="B143" s="213"/>
      <c r="C143" s="213"/>
      <c r="D143" s="234"/>
      <c r="E143" s="234"/>
      <c r="F143" s="234"/>
      <c r="G143" s="234"/>
      <c r="H143" s="234"/>
      <c r="I143" s="234"/>
      <c r="J143" s="245"/>
      <c r="K143" s="245"/>
      <c r="L143" s="245"/>
    </row>
    <row r="144" spans="1:12" x14ac:dyDescent="0.3">
      <c r="A144" s="213"/>
      <c r="B144" s="213"/>
      <c r="C144" s="213"/>
      <c r="D144" s="234"/>
      <c r="E144" s="234"/>
      <c r="F144" s="234"/>
      <c r="G144" s="234"/>
      <c r="H144" s="234"/>
      <c r="I144" s="234"/>
      <c r="J144" s="245"/>
      <c r="K144" s="245"/>
      <c r="L144" s="245"/>
    </row>
    <row r="145" spans="1:12" x14ac:dyDescent="0.3">
      <c r="A145" s="213"/>
      <c r="B145" s="213"/>
      <c r="C145" s="213"/>
      <c r="D145" s="234"/>
      <c r="E145" s="234"/>
      <c r="F145" s="234"/>
      <c r="G145" s="234"/>
      <c r="H145" s="234"/>
      <c r="I145" s="234"/>
      <c r="J145" s="245"/>
      <c r="K145" s="245"/>
      <c r="L145" s="245"/>
    </row>
    <row r="146" spans="1:12" x14ac:dyDescent="0.3">
      <c r="A146" s="213"/>
      <c r="B146" s="213"/>
      <c r="C146" s="213"/>
      <c r="D146" s="234"/>
      <c r="E146" s="234"/>
      <c r="F146" s="234"/>
      <c r="G146" s="234"/>
      <c r="H146" s="234"/>
      <c r="I146" s="234"/>
      <c r="J146" s="245"/>
      <c r="K146" s="245"/>
      <c r="L146" s="245"/>
    </row>
    <row r="147" spans="1:12" x14ac:dyDescent="0.3">
      <c r="A147" s="213"/>
      <c r="B147" s="213"/>
      <c r="C147" s="213"/>
      <c r="D147" s="234"/>
      <c r="E147" s="234"/>
      <c r="F147" s="234"/>
      <c r="G147" s="234"/>
      <c r="H147" s="234"/>
      <c r="I147" s="234"/>
      <c r="J147" s="245"/>
      <c r="K147" s="245"/>
      <c r="L147" s="245"/>
    </row>
    <row r="148" spans="1:12" x14ac:dyDescent="0.3">
      <c r="A148" s="213"/>
      <c r="B148" s="213"/>
      <c r="C148" s="213"/>
      <c r="D148" s="234"/>
      <c r="E148" s="234"/>
      <c r="F148" s="234"/>
      <c r="G148" s="234"/>
      <c r="H148" s="234"/>
      <c r="I148" s="234"/>
      <c r="J148" s="245"/>
      <c r="K148" s="245"/>
      <c r="L148" s="245"/>
    </row>
    <row r="149" spans="1:12" x14ac:dyDescent="0.3">
      <c r="A149" s="213"/>
      <c r="B149" s="213"/>
      <c r="C149" s="213"/>
      <c r="D149" s="234"/>
      <c r="E149" s="234"/>
      <c r="F149" s="234"/>
      <c r="G149" s="234"/>
      <c r="H149" s="234"/>
      <c r="I149" s="234"/>
      <c r="J149" s="245"/>
      <c r="K149" s="245"/>
      <c r="L149" s="245"/>
    </row>
    <row r="150" spans="1:12" x14ac:dyDescent="0.3">
      <c r="A150" s="213"/>
      <c r="B150" s="213"/>
      <c r="C150" s="213"/>
      <c r="D150" s="234"/>
      <c r="E150" s="234"/>
      <c r="F150" s="234"/>
      <c r="G150" s="234"/>
      <c r="H150" s="234"/>
      <c r="I150" s="234"/>
      <c r="J150" s="245"/>
      <c r="K150" s="245"/>
      <c r="L150" s="245"/>
    </row>
    <row r="151" spans="1:12" x14ac:dyDescent="0.3">
      <c r="A151" s="213"/>
      <c r="B151" s="213"/>
      <c r="C151" s="213"/>
      <c r="D151" s="234"/>
      <c r="E151" s="234"/>
      <c r="F151" s="234"/>
      <c r="G151" s="234"/>
      <c r="H151" s="234"/>
      <c r="I151" s="234"/>
      <c r="J151" s="245"/>
      <c r="K151" s="245"/>
      <c r="L151" s="245"/>
    </row>
    <row r="152" spans="1:12" x14ac:dyDescent="0.3">
      <c r="A152" s="213"/>
      <c r="B152" s="213"/>
      <c r="C152" s="213"/>
      <c r="D152" s="234"/>
      <c r="E152" s="234"/>
      <c r="F152" s="234"/>
      <c r="G152" s="234"/>
      <c r="H152" s="234"/>
      <c r="I152" s="234"/>
      <c r="J152" s="245"/>
      <c r="K152" s="245"/>
      <c r="L152" s="245"/>
    </row>
    <row r="153" spans="1:12" x14ac:dyDescent="0.3">
      <c r="A153" s="213"/>
      <c r="B153" s="213"/>
      <c r="C153" s="213"/>
      <c r="D153" s="234"/>
      <c r="E153" s="234"/>
      <c r="F153" s="234"/>
      <c r="G153" s="234"/>
      <c r="H153" s="234"/>
      <c r="I153" s="234"/>
      <c r="J153" s="245"/>
      <c r="K153" s="245"/>
      <c r="L153" s="245"/>
    </row>
    <row r="154" spans="1:12" x14ac:dyDescent="0.3">
      <c r="A154" s="213"/>
      <c r="B154" s="213"/>
      <c r="C154" s="213"/>
      <c r="D154" s="234"/>
      <c r="E154" s="234"/>
      <c r="F154" s="234"/>
      <c r="G154" s="234"/>
      <c r="H154" s="234"/>
      <c r="I154" s="234"/>
      <c r="J154" s="245"/>
      <c r="K154" s="245"/>
      <c r="L154" s="245"/>
    </row>
    <row r="155" spans="1:12" x14ac:dyDescent="0.3">
      <c r="A155" s="213"/>
      <c r="B155" s="213"/>
      <c r="C155" s="213"/>
      <c r="D155" s="234"/>
      <c r="E155" s="234"/>
      <c r="F155" s="234"/>
      <c r="G155" s="234"/>
      <c r="H155" s="234"/>
      <c r="I155" s="234"/>
      <c r="J155" s="245"/>
      <c r="K155" s="245"/>
      <c r="L155" s="245"/>
    </row>
    <row r="156" spans="1:12" x14ac:dyDescent="0.3">
      <c r="A156" s="213"/>
      <c r="B156" s="213"/>
      <c r="C156" s="213"/>
      <c r="D156" s="234"/>
      <c r="E156" s="234"/>
      <c r="F156" s="234"/>
      <c r="G156" s="234"/>
      <c r="H156" s="234"/>
      <c r="I156" s="234"/>
      <c r="J156" s="245"/>
      <c r="K156" s="245"/>
      <c r="L156" s="245"/>
    </row>
    <row r="157" spans="1:12" x14ac:dyDescent="0.3">
      <c r="A157" s="213"/>
      <c r="B157" s="213"/>
      <c r="C157" s="213"/>
      <c r="D157" s="234"/>
      <c r="E157" s="234"/>
      <c r="F157" s="234"/>
      <c r="G157" s="234"/>
      <c r="H157" s="234"/>
      <c r="I157" s="234"/>
      <c r="J157" s="245"/>
      <c r="K157" s="245"/>
      <c r="L157" s="245"/>
    </row>
    <row r="158" spans="1:12" x14ac:dyDescent="0.3">
      <c r="A158" s="213"/>
      <c r="B158" s="213"/>
      <c r="C158" s="213"/>
      <c r="D158" s="234"/>
      <c r="E158" s="234"/>
      <c r="F158" s="234"/>
      <c r="G158" s="234"/>
      <c r="H158" s="234"/>
      <c r="I158" s="234"/>
      <c r="J158" s="245"/>
      <c r="K158" s="245"/>
      <c r="L158" s="245"/>
    </row>
    <row r="159" spans="1:12" x14ac:dyDescent="0.3">
      <c r="A159" s="213"/>
      <c r="B159" s="213"/>
      <c r="C159" s="213"/>
      <c r="D159" s="234"/>
      <c r="E159" s="234"/>
      <c r="F159" s="234"/>
      <c r="G159" s="234"/>
      <c r="H159" s="234"/>
      <c r="I159" s="234"/>
      <c r="J159" s="245"/>
      <c r="K159" s="245"/>
      <c r="L159" s="245"/>
    </row>
    <row r="160" spans="1:12" x14ac:dyDescent="0.3">
      <c r="A160" s="213"/>
      <c r="B160" s="213"/>
      <c r="C160" s="213"/>
      <c r="D160" s="234"/>
      <c r="E160" s="234"/>
      <c r="F160" s="234"/>
      <c r="G160" s="234"/>
      <c r="H160" s="234"/>
      <c r="I160" s="234"/>
      <c r="J160" s="245"/>
      <c r="K160" s="245"/>
      <c r="L160" s="245"/>
    </row>
    <row r="161" spans="1:12" x14ac:dyDescent="0.3">
      <c r="A161" s="213"/>
      <c r="B161" s="213"/>
      <c r="C161" s="213"/>
      <c r="D161" s="234"/>
      <c r="E161" s="234"/>
      <c r="F161" s="234"/>
      <c r="G161" s="234"/>
      <c r="H161" s="234"/>
      <c r="I161" s="234"/>
      <c r="J161" s="245"/>
      <c r="K161" s="245"/>
      <c r="L161" s="245"/>
    </row>
    <row r="162" spans="1:12" x14ac:dyDescent="0.3">
      <c r="A162" s="213"/>
      <c r="B162" s="213"/>
      <c r="C162" s="213"/>
      <c r="D162" s="234"/>
      <c r="E162" s="234"/>
      <c r="F162" s="234"/>
      <c r="G162" s="234"/>
      <c r="H162" s="234"/>
      <c r="I162" s="234"/>
      <c r="J162" s="245"/>
      <c r="K162" s="245"/>
      <c r="L162" s="245"/>
    </row>
    <row r="163" spans="1:12" x14ac:dyDescent="0.3">
      <c r="A163" s="213"/>
      <c r="B163" s="213"/>
      <c r="C163" s="213"/>
      <c r="D163" s="234"/>
      <c r="E163" s="234"/>
      <c r="F163" s="234"/>
      <c r="G163" s="234"/>
      <c r="H163" s="234"/>
      <c r="I163" s="234"/>
      <c r="J163" s="245"/>
      <c r="K163" s="245"/>
      <c r="L163" s="245"/>
    </row>
    <row r="164" spans="1:12" x14ac:dyDescent="0.3">
      <c r="A164" s="213"/>
      <c r="B164" s="213"/>
      <c r="C164" s="213"/>
      <c r="D164" s="234"/>
      <c r="E164" s="234"/>
      <c r="F164" s="234"/>
      <c r="G164" s="234"/>
      <c r="H164" s="234"/>
      <c r="I164" s="234"/>
      <c r="J164" s="245"/>
      <c r="K164" s="245"/>
      <c r="L164" s="245"/>
    </row>
    <row r="165" spans="1:12" x14ac:dyDescent="0.3">
      <c r="A165" s="213"/>
      <c r="B165" s="213"/>
      <c r="C165" s="213"/>
      <c r="D165" s="234"/>
      <c r="E165" s="234"/>
      <c r="F165" s="234"/>
      <c r="G165" s="234"/>
      <c r="H165" s="234"/>
      <c r="I165" s="234"/>
      <c r="J165" s="245"/>
      <c r="K165" s="245"/>
      <c r="L165" s="245"/>
    </row>
    <row r="166" spans="1:12" x14ac:dyDescent="0.3">
      <c r="A166" s="213"/>
      <c r="B166" s="213"/>
      <c r="C166" s="213"/>
      <c r="D166" s="234"/>
      <c r="E166" s="234"/>
      <c r="F166" s="234"/>
      <c r="G166" s="234"/>
      <c r="H166" s="234"/>
      <c r="I166" s="234"/>
      <c r="J166" s="245"/>
      <c r="K166" s="245"/>
      <c r="L166" s="245"/>
    </row>
    <row r="167" spans="1:12" x14ac:dyDescent="0.3">
      <c r="A167" s="213"/>
      <c r="B167" s="213"/>
      <c r="C167" s="213"/>
      <c r="D167" s="234"/>
      <c r="E167" s="234"/>
      <c r="F167" s="234"/>
      <c r="G167" s="234"/>
      <c r="H167" s="234"/>
      <c r="I167" s="234"/>
      <c r="J167" s="245"/>
      <c r="K167" s="245"/>
      <c r="L167" s="245"/>
    </row>
    <row r="168" spans="1:12" x14ac:dyDescent="0.3">
      <c r="A168" s="213"/>
      <c r="B168" s="213"/>
      <c r="C168" s="213"/>
      <c r="D168" s="234"/>
      <c r="E168" s="234"/>
      <c r="F168" s="234"/>
      <c r="G168" s="234"/>
      <c r="H168" s="234"/>
      <c r="I168" s="234"/>
      <c r="J168" s="245"/>
      <c r="K168" s="245"/>
      <c r="L168" s="245"/>
    </row>
    <row r="169" spans="1:12" x14ac:dyDescent="0.3">
      <c r="A169" s="213"/>
      <c r="B169" s="213"/>
      <c r="C169" s="213"/>
      <c r="D169" s="234"/>
      <c r="E169" s="234"/>
      <c r="F169" s="234"/>
      <c r="G169" s="234"/>
      <c r="H169" s="234"/>
      <c r="I169" s="234"/>
      <c r="J169" s="245"/>
      <c r="K169" s="245"/>
      <c r="L169" s="245"/>
    </row>
    <row r="170" spans="1:12" x14ac:dyDescent="0.3">
      <c r="A170" s="213"/>
      <c r="B170" s="213"/>
      <c r="C170" s="213"/>
      <c r="D170" s="234"/>
      <c r="E170" s="234"/>
      <c r="F170" s="234"/>
      <c r="G170" s="234"/>
      <c r="H170" s="234"/>
      <c r="I170" s="234"/>
      <c r="J170" s="245"/>
      <c r="K170" s="245"/>
      <c r="L170" s="245"/>
    </row>
    <row r="171" spans="1:12" x14ac:dyDescent="0.3">
      <c r="A171" s="213"/>
      <c r="B171" s="213"/>
      <c r="C171" s="213"/>
      <c r="D171" s="234"/>
      <c r="E171" s="234"/>
      <c r="F171" s="234"/>
      <c r="G171" s="234"/>
      <c r="H171" s="234"/>
      <c r="I171" s="234"/>
      <c r="J171" s="245"/>
      <c r="K171" s="245"/>
      <c r="L171" s="245"/>
    </row>
    <row r="172" spans="1:12" x14ac:dyDescent="0.3">
      <c r="A172" s="213"/>
      <c r="B172" s="213"/>
      <c r="C172" s="213"/>
      <c r="D172" s="234"/>
      <c r="E172" s="234"/>
      <c r="F172" s="234"/>
      <c r="G172" s="234"/>
      <c r="H172" s="234"/>
      <c r="I172" s="234"/>
      <c r="J172" s="245"/>
      <c r="K172" s="245"/>
      <c r="L172" s="245"/>
    </row>
    <row r="173" spans="1:12" x14ac:dyDescent="0.3">
      <c r="A173" s="213"/>
      <c r="B173" s="213"/>
      <c r="C173" s="213"/>
      <c r="D173" s="234"/>
      <c r="E173" s="234"/>
      <c r="F173" s="234"/>
      <c r="G173" s="234"/>
      <c r="H173" s="234"/>
      <c r="I173" s="234"/>
      <c r="J173" s="245"/>
      <c r="K173" s="245"/>
      <c r="L173" s="245"/>
    </row>
  </sheetData>
  <mergeCells count="3">
    <mergeCell ref="C3:J3"/>
    <mergeCell ref="A1:L1"/>
    <mergeCell ref="A22:K2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22" zoomScaleNormal="100" workbookViewId="0">
      <selection activeCell="E31" sqref="E31"/>
    </sheetView>
  </sheetViews>
  <sheetFormatPr defaultRowHeight="15" x14ac:dyDescent="0.25"/>
  <cols>
    <col min="2" max="2" width="11.5703125" customWidth="1"/>
    <col min="3" max="3" width="54.7109375" customWidth="1"/>
    <col min="4" max="4" width="7.7109375" customWidth="1"/>
    <col min="5" max="5" width="10.140625" style="1" customWidth="1"/>
    <col min="6" max="6" width="10.28515625" customWidth="1"/>
    <col min="7" max="7" width="14.5703125" style="1" customWidth="1"/>
    <col min="8" max="8" width="12.140625" customWidth="1"/>
  </cols>
  <sheetData>
    <row r="1" spans="1:8" s="182" customFormat="1" ht="21" x14ac:dyDescent="0.4">
      <c r="A1" s="255" t="s">
        <v>203</v>
      </c>
      <c r="B1" s="256"/>
      <c r="C1" s="256"/>
      <c r="D1" s="256"/>
      <c r="E1" s="256"/>
      <c r="F1" s="256"/>
      <c r="G1" s="256"/>
      <c r="H1" s="256"/>
    </row>
    <row r="2" spans="1:8" s="22" customFormat="1" ht="17.25" thickBot="1" x14ac:dyDescent="0.35">
      <c r="A2" s="204"/>
    </row>
    <row r="3" spans="1:8" s="22" customFormat="1" ht="18" thickBot="1" x14ac:dyDescent="0.35">
      <c r="A3" s="257" t="s">
        <v>217</v>
      </c>
      <c r="B3" s="258"/>
      <c r="C3" s="258"/>
      <c r="D3" s="258"/>
      <c r="E3" s="258"/>
      <c r="F3" s="258"/>
      <c r="G3" s="258"/>
      <c r="H3" s="258"/>
    </row>
    <row r="4" spans="1:8" ht="69" x14ac:dyDescent="0.25">
      <c r="A4" s="259" t="s">
        <v>170</v>
      </c>
      <c r="B4" s="260" t="s">
        <v>171</v>
      </c>
      <c r="C4" s="261" t="s">
        <v>172</v>
      </c>
      <c r="D4" s="261" t="s">
        <v>11</v>
      </c>
      <c r="E4" s="262" t="s">
        <v>173</v>
      </c>
      <c r="F4" s="261" t="s">
        <v>145</v>
      </c>
      <c r="G4" s="260" t="s">
        <v>216</v>
      </c>
      <c r="H4" s="262" t="s">
        <v>108</v>
      </c>
    </row>
    <row r="5" spans="1:8" ht="99" x14ac:dyDescent="0.3">
      <c r="A5" s="2">
        <v>1</v>
      </c>
      <c r="B5" s="3">
        <v>4.3</v>
      </c>
      <c r="C5" s="4" t="s">
        <v>174</v>
      </c>
      <c r="D5" s="5"/>
      <c r="E5" s="6"/>
      <c r="F5" s="6"/>
      <c r="G5" s="6"/>
      <c r="H5" s="6"/>
    </row>
    <row r="6" spans="1:8" ht="17.25" x14ac:dyDescent="0.3">
      <c r="A6" s="2"/>
      <c r="B6" s="3" t="s">
        <v>175</v>
      </c>
      <c r="C6" s="4" t="s">
        <v>176</v>
      </c>
      <c r="D6" s="5"/>
      <c r="E6" s="6"/>
      <c r="F6" s="6"/>
      <c r="G6" s="6"/>
      <c r="H6" s="6"/>
    </row>
    <row r="7" spans="1:8" ht="17.25" x14ac:dyDescent="0.3">
      <c r="A7" s="2"/>
      <c r="B7" s="3">
        <v>3</v>
      </c>
      <c r="C7" s="4" t="s">
        <v>177</v>
      </c>
      <c r="D7" s="5" t="s">
        <v>178</v>
      </c>
      <c r="E7" s="6">
        <v>900</v>
      </c>
      <c r="F7" s="6">
        <v>96</v>
      </c>
      <c r="G7" s="6">
        <f>F7*0.9</f>
        <v>86.4</v>
      </c>
      <c r="H7" s="6">
        <f>G7*E7</f>
        <v>77760</v>
      </c>
    </row>
    <row r="8" spans="1:8" ht="82.5" x14ac:dyDescent="0.3">
      <c r="A8" s="2">
        <v>2</v>
      </c>
      <c r="B8" s="7">
        <v>8.5</v>
      </c>
      <c r="C8" s="8" t="s">
        <v>179</v>
      </c>
      <c r="D8" s="5"/>
      <c r="E8" s="6"/>
      <c r="F8" s="6"/>
      <c r="G8" s="6"/>
      <c r="H8" s="6"/>
    </row>
    <row r="9" spans="1:8" ht="17.25" x14ac:dyDescent="0.3">
      <c r="A9" s="2"/>
      <c r="B9" s="7" t="s">
        <v>180</v>
      </c>
      <c r="C9" s="8" t="s">
        <v>181</v>
      </c>
      <c r="D9" s="5"/>
      <c r="E9" s="6"/>
      <c r="F9" s="6"/>
      <c r="G9" s="6"/>
      <c r="H9" s="6"/>
    </row>
    <row r="10" spans="1:8" ht="33" x14ac:dyDescent="0.3">
      <c r="A10" s="2"/>
      <c r="B10" s="7">
        <v>1</v>
      </c>
      <c r="C10" s="8" t="s">
        <v>182</v>
      </c>
      <c r="D10" s="5" t="s">
        <v>22</v>
      </c>
      <c r="E10" s="6">
        <v>90</v>
      </c>
      <c r="F10" s="6">
        <v>243</v>
      </c>
      <c r="G10" s="6">
        <f>F10*0.9</f>
        <v>218.70000000000002</v>
      </c>
      <c r="H10" s="6">
        <f>G10*E10</f>
        <v>19683</v>
      </c>
    </row>
    <row r="11" spans="1:8" ht="82.5" x14ac:dyDescent="0.3">
      <c r="A11" s="2">
        <v>3</v>
      </c>
      <c r="B11" s="7">
        <v>14</v>
      </c>
      <c r="C11" s="8" t="s">
        <v>183</v>
      </c>
      <c r="D11" s="5"/>
      <c r="E11" s="6"/>
      <c r="F11" s="6"/>
      <c r="G11" s="6"/>
      <c r="H11" s="6"/>
    </row>
    <row r="12" spans="1:8" ht="17.25" x14ac:dyDescent="0.3">
      <c r="A12" s="2"/>
      <c r="B12" s="7" t="s">
        <v>184</v>
      </c>
      <c r="C12" s="8" t="s">
        <v>185</v>
      </c>
      <c r="D12" s="5"/>
      <c r="E12" s="6"/>
      <c r="F12" s="6"/>
      <c r="G12" s="6"/>
      <c r="H12" s="6"/>
    </row>
    <row r="13" spans="1:8" ht="17.25" x14ac:dyDescent="0.3">
      <c r="A13" s="2"/>
      <c r="B13" s="7">
        <v>3</v>
      </c>
      <c r="C13" s="8" t="s">
        <v>186</v>
      </c>
      <c r="D13" s="5" t="s">
        <v>178</v>
      </c>
      <c r="E13" s="6">
        <v>1760</v>
      </c>
      <c r="F13" s="6">
        <v>229</v>
      </c>
      <c r="G13" s="6">
        <f>F13*0.9</f>
        <v>206.1</v>
      </c>
      <c r="H13" s="6">
        <f>G13*E13</f>
        <v>362736</v>
      </c>
    </row>
    <row r="14" spans="1:8" ht="49.5" x14ac:dyDescent="0.3">
      <c r="A14" s="2">
        <v>4</v>
      </c>
      <c r="B14" s="7">
        <v>14.12</v>
      </c>
      <c r="C14" s="8" t="s">
        <v>187</v>
      </c>
      <c r="D14" s="5"/>
      <c r="E14" s="6"/>
      <c r="F14" s="6"/>
      <c r="G14" s="6"/>
      <c r="H14" s="6"/>
    </row>
    <row r="15" spans="1:8" ht="17.25" x14ac:dyDescent="0.3">
      <c r="A15" s="2"/>
      <c r="B15" s="7">
        <v>1</v>
      </c>
      <c r="C15" s="8" t="s">
        <v>188</v>
      </c>
      <c r="D15" s="5" t="s">
        <v>178</v>
      </c>
      <c r="E15" s="6">
        <v>1760</v>
      </c>
      <c r="F15" s="6">
        <v>20</v>
      </c>
      <c r="G15" s="6">
        <f>F15*0.9</f>
        <v>18</v>
      </c>
      <c r="H15" s="6">
        <f>G15*E15</f>
        <v>31680</v>
      </c>
    </row>
    <row r="16" spans="1:8" ht="115.5" x14ac:dyDescent="0.3">
      <c r="A16" s="2">
        <v>5</v>
      </c>
      <c r="B16" s="3">
        <v>17.399999999999999</v>
      </c>
      <c r="C16" s="4" t="s">
        <v>189</v>
      </c>
      <c r="D16" s="5"/>
      <c r="E16" s="6"/>
      <c r="F16" s="6"/>
      <c r="G16" s="6"/>
      <c r="H16" s="6"/>
    </row>
    <row r="17" spans="1:8" ht="17.25" x14ac:dyDescent="0.3">
      <c r="A17" s="2"/>
      <c r="B17" s="3">
        <v>1</v>
      </c>
      <c r="C17" s="9" t="s">
        <v>190</v>
      </c>
      <c r="D17" s="5" t="s">
        <v>178</v>
      </c>
      <c r="E17" s="6">
        <v>1760</v>
      </c>
      <c r="F17" s="6">
        <v>207</v>
      </c>
      <c r="G17" s="6">
        <f>F17*0.9</f>
        <v>186.3</v>
      </c>
      <c r="H17" s="6">
        <f>G17*E17</f>
        <v>327888</v>
      </c>
    </row>
    <row r="18" spans="1:8" ht="99" x14ac:dyDescent="0.3">
      <c r="A18" s="2">
        <v>6</v>
      </c>
      <c r="B18" s="7">
        <v>14.8</v>
      </c>
      <c r="C18" s="8" t="s">
        <v>191</v>
      </c>
      <c r="D18" s="5"/>
      <c r="E18" s="6"/>
      <c r="F18" s="6"/>
      <c r="G18" s="6"/>
      <c r="H18" s="6"/>
    </row>
    <row r="19" spans="1:8" ht="33" x14ac:dyDescent="0.3">
      <c r="A19" s="2"/>
      <c r="B19" s="7">
        <v>1</v>
      </c>
      <c r="C19" s="8" t="s">
        <v>192</v>
      </c>
      <c r="D19" s="5" t="s">
        <v>22</v>
      </c>
      <c r="E19" s="6">
        <v>90</v>
      </c>
      <c r="F19" s="6">
        <v>5</v>
      </c>
      <c r="G19" s="6">
        <f>F19*0.9</f>
        <v>4.5</v>
      </c>
      <c r="H19" s="6">
        <f>G19*E19</f>
        <v>405</v>
      </c>
    </row>
    <row r="20" spans="1:8" ht="99" x14ac:dyDescent="0.3">
      <c r="A20" s="2">
        <v>7</v>
      </c>
      <c r="B20" s="7">
        <v>11.34</v>
      </c>
      <c r="C20" s="8" t="s">
        <v>193</v>
      </c>
      <c r="D20" s="10" t="s">
        <v>22</v>
      </c>
      <c r="E20" s="6">
        <v>90</v>
      </c>
      <c r="F20" s="11">
        <v>667</v>
      </c>
      <c r="G20" s="6">
        <f>F20*0.9</f>
        <v>600.30000000000007</v>
      </c>
      <c r="H20" s="6">
        <f>G20*E20</f>
        <v>54027.000000000007</v>
      </c>
    </row>
    <row r="21" spans="1:8" ht="214.5" x14ac:dyDescent="0.3">
      <c r="A21" s="8">
        <v>8</v>
      </c>
      <c r="B21" s="12" t="s">
        <v>194</v>
      </c>
      <c r="C21" s="8" t="s">
        <v>195</v>
      </c>
      <c r="D21" s="13" t="s">
        <v>196</v>
      </c>
      <c r="E21" s="15">
        <v>90</v>
      </c>
      <c r="F21" s="14">
        <v>24485</v>
      </c>
      <c r="G21" s="6"/>
      <c r="H21" s="6">
        <f>F21*E21</f>
        <v>2203650</v>
      </c>
    </row>
    <row r="22" spans="1:8" ht="82.5" x14ac:dyDescent="0.3">
      <c r="A22" s="2">
        <v>9</v>
      </c>
      <c r="B22" s="16">
        <v>13.19</v>
      </c>
      <c r="C22" s="8" t="s">
        <v>197</v>
      </c>
      <c r="D22" s="5" t="s">
        <v>22</v>
      </c>
      <c r="E22" s="6">
        <v>90</v>
      </c>
      <c r="F22" s="17">
        <v>2526</v>
      </c>
      <c r="G22" s="6">
        <f>F22*0.9</f>
        <v>2273.4</v>
      </c>
      <c r="H22" s="6">
        <f>G22*E22</f>
        <v>204606</v>
      </c>
    </row>
    <row r="23" spans="1:8" ht="82.5" x14ac:dyDescent="0.3">
      <c r="A23" s="2">
        <v>10</v>
      </c>
      <c r="B23" s="12" t="s">
        <v>194</v>
      </c>
      <c r="C23" s="8" t="s">
        <v>198</v>
      </c>
      <c r="D23" s="5" t="s">
        <v>22</v>
      </c>
      <c r="E23" s="6">
        <v>90</v>
      </c>
      <c r="F23" s="18">
        <v>18113</v>
      </c>
      <c r="G23" s="6"/>
      <c r="H23" s="6">
        <f>F23*E23</f>
        <v>1630170</v>
      </c>
    </row>
    <row r="24" spans="1:8" ht="82.5" x14ac:dyDescent="0.3">
      <c r="A24" s="2">
        <v>11</v>
      </c>
      <c r="B24" s="12" t="s">
        <v>194</v>
      </c>
      <c r="C24" s="8" t="s">
        <v>199</v>
      </c>
      <c r="D24" s="13" t="s">
        <v>22</v>
      </c>
      <c r="E24" s="14">
        <v>2</v>
      </c>
      <c r="F24" s="18">
        <v>35000</v>
      </c>
      <c r="G24" s="6"/>
      <c r="H24" s="6">
        <f>F24*E24</f>
        <v>70000</v>
      </c>
    </row>
    <row r="25" spans="1:8" ht="17.25" x14ac:dyDescent="0.35">
      <c r="A25" s="263" t="s">
        <v>200</v>
      </c>
      <c r="B25" s="264"/>
      <c r="C25" s="264"/>
      <c r="D25" s="264"/>
      <c r="E25" s="264"/>
      <c r="F25" s="264"/>
      <c r="G25" s="265"/>
      <c r="H25" s="266">
        <f>SUM(H7:H24)</f>
        <v>4982605</v>
      </c>
    </row>
  </sheetData>
  <mergeCells count="3">
    <mergeCell ref="A25:G25"/>
    <mergeCell ref="A1:H1"/>
    <mergeCell ref="A3:H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 SHEET</vt:lpstr>
      <vt:lpstr>Lake Side Walkway</vt:lpstr>
      <vt:lpstr>Storm Water Drain</vt:lpstr>
      <vt:lpstr>SEWER LINE</vt:lpstr>
      <vt:lpstr>HOTRICULTURE</vt:lpstr>
      <vt:lpstr>Lighting and Electrical</vt:lpstr>
      <vt:lpstr>HOTRICULTURE!Print_Area</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IPE-NB-226</dc:creator>
  <cp:lastModifiedBy>IPE-NB-714</cp:lastModifiedBy>
  <cp:lastPrinted>2018-03-11T18:16:27Z</cp:lastPrinted>
  <dcterms:created xsi:type="dcterms:W3CDTF">2017-10-09T05:49:27Z</dcterms:created>
  <dcterms:modified xsi:type="dcterms:W3CDTF">2018-03-11T18:18:12Z</dcterms:modified>
</cp:coreProperties>
</file>